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4240" windowHeight="12080" activeTab="8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<sst xmlns="http://schemas.openxmlformats.org/spreadsheetml/2006/main" count="825" uniqueCount="394">
  <si>
    <t>тара, обеспечивающая сохранность, целостность товара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</si>
  <si>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</si>
  <si>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</si>
  <si>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</si>
  <si>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</si>
  <si>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</si>
  <si>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</si>
  <si>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>пакет/коробка/ящик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</si>
  <si>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</si>
  <si>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</si>
  <si>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</si>
  <si>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Тара, упаковочные материалы  обеспечивающие сохранность и товарный вид субпродуктов</t>
  </si>
  <si>
    <t>Огурцы</t>
  </si>
  <si>
    <t>огурцы укладывают в ящики плотными рядами вровень с краями тары</t>
  </si>
  <si>
    <t>пакет до 2 кг</t>
  </si>
  <si>
    <t>Поставка продуктов питания (мясо (говядина) и  субпродукты)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</si>
  <si>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</si>
  <si>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</si>
  <si>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</si>
  <si>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</si>
  <si>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</si>
  <si>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</si>
  <si>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</si>
  <si>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</si>
  <si>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</si>
  <si>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</si>
  <si>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</si>
  <si>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</si>
  <si>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</si>
  <si>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</si>
  <si>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</si>
  <si>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</si>
  <si>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Поставка продуктов питания (Овощи)  </t>
  </si>
  <si>
    <t>Морковь столовая</t>
  </si>
  <si>
    <t>Свекла столовая</t>
  </si>
  <si>
    <t>Лук репчатый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</si>
  <si>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</si>
  <si>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</si>
  <si>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</si>
  <si>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</si>
  <si>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</si>
  <si>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</si>
  <si>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</si>
  <si>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</si>
  <si>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</si>
  <si>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Поставка продуктов питания (яйцо куриное)</t>
  </si>
  <si>
    <t>шт.</t>
  </si>
  <si>
    <t xml:space="preserve">Герметичная упаковка. </t>
  </si>
  <si>
    <t>Упаковка: под вакуумом или в условиях модифицированной атмосферы в прозрачные газонепроницаемые пленки или пакеты.</t>
  </si>
  <si>
    <t xml:space="preserve"> Развес.</t>
  </si>
  <si>
    <t xml:space="preserve">Развес. </t>
  </si>
  <si>
    <t>Характеристики товара</t>
  </si>
  <si>
    <t>Наименование товара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</si>
  <si>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</si>
  <si>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</si>
  <si>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</si>
  <si>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</si>
  <si>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</si>
  <si>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</si>
  <si>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</si>
  <si>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Йогурт</t>
  </si>
  <si>
    <t xml:space="preserve">Крупа гречневая </t>
  </si>
  <si>
    <t>Огурцы  консервированные</t>
  </si>
  <si>
    <t>Мармелад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</si>
  <si>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</si>
  <si>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</si>
  <si>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</si>
  <si>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</si>
  <si>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</si>
  <si>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</si>
  <si>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</si>
  <si>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</si>
  <si>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Приложение №6</t>
  </si>
  <si>
    <t>Поставка продуктов питания  (рыба)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</si>
  <si>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</si>
  <si>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>Крупа пшеничная</t>
  </si>
  <si>
    <t>Изюм</t>
  </si>
  <si>
    <t>Приложение  № 8</t>
  </si>
  <si>
    <t>Приложение № 9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</si>
  <si>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</si>
  <si>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</si>
  <si>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</si>
  <si>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</si>
  <si>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</si>
  <si>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</si>
  <si>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</si>
  <si>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</si>
  <si>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</si>
  <si>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 xml:space="preserve"> Герметичная упаковка </t>
  </si>
  <si>
    <t>Развес. Упаковка до 50  кг.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</si>
  <si>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</si>
  <si>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</si>
  <si>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</si>
  <si>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полиэтиленовый стакан  до 0,5 кг </t>
  </si>
  <si>
    <t xml:space="preserve">упаковка до 1 кг.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</si>
  <si>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</si>
  <si>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</si>
  <si>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</si>
  <si>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</si>
  <si>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</si>
  <si>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</si>
  <si>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</si>
  <si>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</si>
  <si>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</si>
  <si>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</si>
  <si>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</si>
  <si>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</si>
  <si>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</si>
  <si>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Упаковка массой  до 1 кг </t>
  </si>
  <si>
    <t>Молоко сгущенное</t>
  </si>
  <si>
    <t>Упаковка до 0,5 кг.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</si>
  <si>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</si>
  <si>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</si>
  <si>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>томаты укладывают в ящики, обеспечивающие качество и безопасность продукта при транспортировке.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</si>
  <si>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</si>
  <si>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</si>
  <si>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Горох, консервированный без уксуса или уксусной кислоты (кроме готовых блюд из овощей)</t>
  </si>
  <si>
    <t xml:space="preserve">Товарный сорт:  
Первый
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</si>
  <si>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</si>
  <si>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</si>
  <si>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</si>
  <si>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</si>
  <si>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</si>
  <si>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</si>
  <si>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Яйца куриные в скорлупе свежие 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</si>
  <si>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</si>
  <si>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Изделия колбасные вареные, в том числе фаршированные мясные </t>
  </si>
  <si>
    <t xml:space="preserve">
Вид молочного сырья:  Нормализованные сливки  
Массовая доля жира:  20 (%)  
</t>
  </si>
  <si>
    <t>Сыры полутвердые</t>
  </si>
  <si>
    <t xml:space="preserve">Консервы овощные кукуруза сахарная  </t>
  </si>
  <si>
    <t>Консервы из свежей кукурузы. Сорт 1.  Зерна целые.  Консистенция мягкая, однородная, без чрезмерной плотности.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</si>
  <si>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</si>
  <si>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</si>
  <si>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</si>
  <si>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</si>
  <si>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</si>
  <si>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 xml:space="preserve">Вид кофейного напитка:  С натуральным кофе без цикория  </t>
  </si>
  <si>
    <t xml:space="preserve">
Зефир глазированный:  Нет  
Наличие начинки:   Нет  
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</si>
  <si>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</si>
  <si>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</si>
  <si>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</si>
  <si>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</si>
  <si>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</si>
  <si>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</si>
  <si>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</si>
  <si>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Вид сахара белого :  Кристаллический  
 </t>
  </si>
  <si>
    <t>Сахар белый свекловичный в твердом состоянии без вкусоароматических или красящих добавок</t>
  </si>
  <si>
    <t xml:space="preserve">Сельдь соленая  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</si>
  <si>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</si>
  <si>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Консервы рыбные натуральные</t>
  </si>
  <si>
    <t>Наименование рыбы: сайра</t>
  </si>
  <si>
    <t>Наименование рыбы: горбуша</t>
  </si>
  <si>
    <t>Наименование рыбы: сардина</t>
  </si>
  <si>
    <t>Говядина замороженная</t>
  </si>
  <si>
    <t xml:space="preserve">
Вид изделия колбасного вареного:  Колбаса (колбаска)  
Категория:  Б  
</t>
  </si>
  <si>
    <t xml:space="preserve">
Вид изделия колбасного вареного:  Сосиски  
Категория:  Б  
</t>
  </si>
  <si>
    <t xml:space="preserve">
Вид изделия колбасного вареного:  Сардельки  
Категория:  А  
</t>
  </si>
  <si>
    <t xml:space="preserve">
Категория яйца:  Первая  
Класс яйца:  Столовое  
</t>
  </si>
  <si>
    <t>Мясо сельскохозяйственной птицы замороженное, в том числе для детского питания</t>
  </si>
  <si>
    <t xml:space="preserve">Вид сливочного масла:  Сладко-сливочное  Наименование сливочного масла: Крестьянское
Сорт:  Высший
Тип сливочного масла:  Несоленое
</t>
  </si>
  <si>
    <t xml:space="preserve">Поставка продуктов питания (сметана, ворог) </t>
  </si>
  <si>
    <t>Поставка продуктов питания  (овощи и фрукты переработанные)</t>
  </si>
  <si>
    <t>Хлеб недлительного хранения</t>
  </si>
  <si>
    <t>Булочные изделия</t>
  </si>
  <si>
    <t>Пряники</t>
  </si>
  <si>
    <t>Вафли</t>
  </si>
  <si>
    <t>Печенье сладкое</t>
  </si>
  <si>
    <t>Изделия бараночные</t>
  </si>
  <si>
    <t>Изделия сухарные</t>
  </si>
  <si>
    <t xml:space="preserve">Вид продукта
Вафли
Наличие начинки
Да
</t>
  </si>
  <si>
    <t xml:space="preserve">Вид изделия
Баранки
</t>
  </si>
  <si>
    <t xml:space="preserve">Вид изделия
Сухари сдобные пшеничные
Вид сырья
Пшеничная хлебопекарная мука
</t>
  </si>
  <si>
    <t>Чеснок свежий</t>
  </si>
  <si>
    <t>Картофель продовольственный</t>
  </si>
  <si>
    <t>Томаты (помидоры)</t>
  </si>
  <si>
    <t xml:space="preserve">Товарный сорт
Первый
</t>
  </si>
  <si>
    <t xml:space="preserve">Товарный класс
Первый
</t>
  </si>
  <si>
    <t xml:space="preserve">Товарный сорт
Высший
</t>
  </si>
  <si>
    <t xml:space="preserve">Вид картофеля по сроку созревания
Картофель продовольственный поздний
</t>
  </si>
  <si>
    <t xml:space="preserve">Товарный сорт  Первый
Товарный тип   Круглые
Цвет томатов   Красный
</t>
  </si>
  <si>
    <t xml:space="preserve">Товарный сорт   Первый
Цвет лука   Желтый
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</si>
  <si>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</si>
  <si>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Полутуша
</t>
  </si>
  <si>
    <t xml:space="preserve">Мягкая или жесткая упаковка.
Фасовка до 1л
</t>
  </si>
  <si>
    <t>Молоко питьевое</t>
  </si>
  <si>
    <t xml:space="preserve">Вид молока   Коровье
Вид молока по способу обработки
Пастеризованное
Вид молочного сырья
Нормализованное
Массовая доля жира, max, %         ≤ 2.5
Массовая доля жира, min,%            ≥ 2.5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</si>
  <si>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</si>
  <si>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</si>
  <si>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t xml:space="preserve">Вид молока   Коровье
Вид молока по способу обработки
Ультрапастеризованное
Вид молочного сырья
Нормализованное
Массовая доля жира, max, %   ≤ 3.2
Массовая доля жира, min,%      ≥ 3.2
</t>
  </si>
  <si>
    <t xml:space="preserve"> Вид изделия
  Сушки
</t>
  </si>
  <si>
    <t xml:space="preserve">
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
</t>
  </si>
  <si>
    <t>Рис</t>
  </si>
  <si>
    <t>Крупа ячневая</t>
  </si>
  <si>
    <t>Крупа перловая</t>
  </si>
  <si>
    <t xml:space="preserve">Пшено  </t>
  </si>
  <si>
    <t>Хлопья овсяные</t>
  </si>
  <si>
    <t>Фасоль продовольственная</t>
  </si>
  <si>
    <t>Горох шлифованный</t>
  </si>
  <si>
    <t xml:space="preserve">Мука пшеничная                                           </t>
  </si>
  <si>
    <t xml:space="preserve">Вид   Цельнозерновой
Пропаренный    Да
Сорт, не ниже    Первый
Способ обработки    Шлифованный
</t>
  </si>
  <si>
    <t xml:space="preserve">Вид крупы   Ядрица быстроразваривающаяся (пропаренная)
Сорт, не ниже   Первый
</t>
  </si>
  <si>
    <t xml:space="preserve">Сорт   Первый
</t>
  </si>
  <si>
    <t xml:space="preserve">Марка крупы   МТ
</t>
  </si>
  <si>
    <t xml:space="preserve">Номер крупы   1
</t>
  </si>
  <si>
    <t xml:space="preserve">Номер крупы    1
</t>
  </si>
  <si>
    <t xml:space="preserve">Вид крупы     Артек
</t>
  </si>
  <si>
    <t xml:space="preserve">Вид крупы   Геркулес
</t>
  </si>
  <si>
    <t xml:space="preserve">Номер и наименование типа фасоли
I. Фасоль белая
</t>
  </si>
  <si>
    <t xml:space="preserve">Вид зерна   Колотое
Сорт, не ниже   Первый
</t>
  </si>
  <si>
    <t xml:space="preserve">Вид муки     Хлебопекарная 
Сорт пшеничной хлебопекарной муки, не ниже    Высший
</t>
  </si>
  <si>
    <t>Джем</t>
  </si>
  <si>
    <t xml:space="preserve">Вид продукта по способу обработки
Стерилизованный
</t>
  </si>
  <si>
    <t>Сок из фруктов и (или) овощей</t>
  </si>
  <si>
    <t xml:space="preserve">Вид сока    Овощной
Вид сока по способу обработки   Пастеризованный
Вид сока по технологии производства
Восстановленный
</t>
  </si>
  <si>
    <t xml:space="preserve">Вид изделия макаронного   Макароны
Вид сырья  Пшеничная мука
Группа макаронных изделий из пшеничной муки  А
Сорт макаронных изделий из пшеничной муки  Высший
</t>
  </si>
  <si>
    <t xml:space="preserve">Рыба тресковая мороженая </t>
  </si>
  <si>
    <t xml:space="preserve">Товарный сорт   Первый </t>
  </si>
  <si>
    <t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</si>
  <si>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Товарный класс   Первый </t>
  </si>
  <si>
    <t xml:space="preserve">Рыба тресковая мороженая  </t>
  </si>
  <si>
    <t xml:space="preserve">Рыба лососевая мороженая 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</si>
  <si>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Минтай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</si>
  <si>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Пикша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</si>
  <si>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Горбуша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</si>
  <si>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Треска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</si>
  <si>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</si>
  <si>
    <t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</si>
  <si>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 xml:space="preserve">Вид сырья   Пшеничная мука
Вид изделия*  Батон нарезной 
</t>
  </si>
  <si>
    <t>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</si>
  <si>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t>Вид печенья
Сахарное
Вид продукта по рецептуре
Неглазированное
Без начинки</t>
  </si>
  <si>
    <t xml:space="preserve">Вид продукта по технологии производства
Заварные
Вид продукта по рецептуре
Глазированные </t>
  </si>
  <si>
    <t xml:space="preserve"> Развес. Упаковочные материалы  обеспечивающие
сохранность и качество  при транспортировании и хранении
</t>
  </si>
  <si>
    <t xml:space="preserve">Вид мяса по способу обработки
Бескостное
Вид мяса по способу разделки
Отруб  </t>
  </si>
  <si>
    <t>Субпродукты пищевые крупного рогатого скота замороженные</t>
  </si>
  <si>
    <t xml:space="preserve">Вид субпродукта
печень
Субпродукт в блоках
да
</t>
  </si>
  <si>
    <t xml:space="preserve">Вид субпродукта
сердце
Субпродукт в блоках
да
</t>
  </si>
  <si>
    <t xml:space="preserve">Вид субпродукта
языки
Субпродукт в блоках
да
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</si>
  <si>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</si>
  <si>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 Вид мяса по способу разделки     Окорочок
Для детского питания  Нет 
Наименование мяса птицы  Цыплята- бройлеры 
Сорт   Первый   
</t>
  </si>
  <si>
    <t xml:space="preserve"> Вид мяса по способу разделки    Грудка  
  Для детского питания  Нет 
Наименование мяса птицы  Цыплята- бройлеры 
Сорт  Первый  
</t>
  </si>
  <si>
    <t>Вид мяса по способу разделки
голень
Для детского питания Нет
Наименование мяса птицы
Цыплята- бройлеры
Сорт Первый</t>
  </si>
  <si>
    <t>Мясо сельскохозяйственной птицы охлажденное</t>
  </si>
  <si>
    <t>Вид мяса по способу разделки
тушка
Наименование мяса птицы
Цыплята- бройлеры
Сорт Первый</t>
  </si>
  <si>
    <t xml:space="preserve"> Вид мяса по способу разделки   тушка
Для детского питания   Нет 
Наименование мяса птицы  Цыплята- бройлеры
Сорт    Первый  </t>
  </si>
  <si>
    <t>Колбаса (колбаска) полукопченая мясная</t>
  </si>
  <si>
    <t xml:space="preserve">Вид преобладающего мясного сырья
Свинина
Категория, не ниже Б
</t>
  </si>
  <si>
    <t xml:space="preserve">Консервы мясные </t>
  </si>
  <si>
    <t>Вид заливки
В собственном соку
Вид продукта по технологии изготовления
Кусковой
Вид сырья
Говядина</t>
  </si>
  <si>
    <t>Вид заливки
В собственном соку
Вид продукта по технологии изготовления
Кусковой
Вид сырья
Свинина</t>
  </si>
  <si>
    <t>Товарный сорт   Первый</t>
  </si>
  <si>
    <t xml:space="preserve">Соль пищевая </t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</si>
  <si>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
</t>
  </si>
  <si>
    <t xml:space="preserve">Вид соли по способу производства:  Выварочная    Соль йодированная: Да
Сорт:  Экстра  
</t>
  </si>
  <si>
    <t>Маслянная основа: Подсолнечное масло</t>
  </si>
  <si>
    <t>Вид продукта: Молоко сгущенное с сахаром            Вид продукта по массовой доле жира: Цельный</t>
  </si>
  <si>
    <t>Кисель сухой</t>
  </si>
  <si>
    <t xml:space="preserve">Вид киселя сухого: На плодовых (ягодных) экстрактах концентрированных соков
</t>
  </si>
  <si>
    <t>Уксус пищевой</t>
  </si>
  <si>
    <t>Вид: столовый</t>
  </si>
  <si>
    <t xml:space="preserve"> Вид продукта Йогурт
Для детского питания Нет
Йогурт питьевой Да
Наличие вкусовых компонентов Да
</t>
  </si>
  <si>
    <t xml:space="preserve">Тип молочного сырья Нормализованное молоко
Наличие обогащающих компонентов Нет
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</si>
  <si>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</si>
  <si>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</si>
  <si>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Мягкая или жесткая упаковка.
Фасовка до 1 кг
</t>
  </si>
  <si>
    <t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</si>
  <si>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</si>
  <si>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 </t>
  </si>
  <si>
    <t xml:space="preserve">Рекомендуемая  НМЦ, руб. на 4-й квартал 2020 года </t>
  </si>
  <si>
    <t>Рекомендуемая  НМЦ, руб. на  3 -й квартал 2020года</t>
  </si>
  <si>
    <t>Поставка продуктов питания  (фрукты)</t>
  </si>
  <si>
    <t>Рекомендуемая  НМЦ, руб. на  2 -й квартал 2020года</t>
  </si>
  <si>
    <t>Рекомендуемая  НМЦ, руб. на  1 -й квартал 2020года</t>
  </si>
  <si>
    <t>Рекомендуемая  НМЦ, руб. на  1 -й квартал 2021года</t>
  </si>
  <si>
    <t xml:space="preserve">Рекомендуемая  НМЦ, руб. на 1-й квартал 2021 года </t>
  </si>
  <si>
    <t>Рекомендуемая  НМЦ, руб. на 1-й квартал 2021 года</t>
  </si>
  <si>
    <t xml:space="preserve">Рекомендуемая  НМЦ, руб. на 1-й квартал 2021 года  </t>
  </si>
  <si>
    <t>Рекомендуемая  НМЦ, рублей на 1-й квартал 2021 года</t>
  </si>
  <si>
    <t xml:space="preserve">Рекомендуемая  НМЦ, руб. на 2-й квартал 2021 года </t>
  </si>
  <si>
    <t>Рекомендуемая  НМЦ, руб. на 2-й квартал 2021 года</t>
  </si>
  <si>
    <t>__</t>
  </si>
  <si>
    <t xml:space="preserve">Вид сливочного масла:  Сладко-сливочное  Наименование сливочного масла: Традиционное
Сорт:  Высший
Тип сливочного масла:  Несоленое
</t>
  </si>
  <si>
    <t>Упаковка- кашированная фольга, брикет, вес от 180 до 200 гр.</t>
  </si>
  <si>
    <t>Хлопья кукурузные</t>
  </si>
  <si>
    <t>Глазированные сахарной глазурью, цвет желтый и кремовый разных оттенков. Запах и вкус, свойственный хлопьям, без постороннего привкуса и запаха. Без ароматизаторов, красителей, ГМО.</t>
  </si>
  <si>
    <t>Упаковка – картонная коробка, массой от 250 гр. и до 500 гр.</t>
  </si>
  <si>
    <t xml:space="preserve">Предложения по начальным (максимальным) ценам на продовольственные товары  (Изделия хлебобулочные и мучные кондитерские) на 3-й квартал 2021 года </t>
  </si>
  <si>
    <t xml:space="preserve">Рекомендуемая  НМЦ, руб. на 3-й квартал 2021 года </t>
  </si>
  <si>
    <t>Рекомендуемая  НМЦ, руб. на 3-й квартал 2021 года</t>
  </si>
  <si>
    <t>Вид хлеба  Ржано-пшеничный
 Наименование хлеба*   Дарницкий 
Хлеб по способу производства
Формовой
Изделие нарезанное  Нет</t>
  </si>
  <si>
    <t>Вид хлеба  Ржано-пшеничный
 Наименование хлеба*   Дарницкий 
Хлеб по способу производства
Формовой
Изделие нарезанное  Да</t>
  </si>
  <si>
    <r>
      <t xml:space="preserve">Вид продукта по рецептуре Неглазированное
Вид печенья </t>
    </r>
    <r>
      <rPr>
        <b/>
        <sz val="11"/>
        <rFont val="Times New Roman"/>
        <family val="1"/>
      </rPr>
      <t>Овсяное</t>
    </r>
    <r>
      <rPr>
        <sz val="11"/>
        <rFont val="Times New Roman"/>
        <family val="1"/>
      </rPr>
      <t xml:space="preserve">
Вид продукта по рецептуре Без добавлений
Вид продукта по рецептуре Без начинки
Пшеничная хлебопекарная мука
</t>
    </r>
  </si>
  <si>
    <t xml:space="preserve">Предложения по начальным (максимальным) ценам на продовольственные товары (овощи) на 3-й квартал 2021 года </t>
  </si>
  <si>
    <t xml:space="preserve">Предложения по начальным (максимальным) ценам на продовольственные товары (мясо (говядина) и  субпродукты) на 3-й квартал 2021 года </t>
  </si>
  <si>
    <t xml:space="preserve">Предложения по начальным (максимальным) ценам на продовольственные товары (мясо кур) на 3-й квартал 2021 года </t>
  </si>
  <si>
    <t xml:space="preserve">Рекомендуемая  НМЦ, руб. на 3-й квартал 2021 года  </t>
  </si>
  <si>
    <t>Предложения по начальным (максимальным) ценам на продовольственные товары (колбасные и тушеные изделия)  на 3-й квартал 2021 года</t>
  </si>
  <si>
    <t>Предложения по начальным (максимальным) ценам на продовольственные товары (молочная продукция) на    3-й квартал 2021 года</t>
  </si>
  <si>
    <t>Рекомендуемая  НМЦ, руб. на  3 -й квартал 2021года</t>
  </si>
  <si>
    <t xml:space="preserve">Предложения по начальным (максимальным) ценам на продовольственные товары (прочая продукция) на 3-й квартал 2021 года </t>
  </si>
  <si>
    <t xml:space="preserve">Предложения по начальным (максимальным) ценам на продовольственные товары (рыба) на 3-й квартал 2021 года </t>
  </si>
  <si>
    <t>Рекомендуемая  НМЦ, рублей на 3-й квартал 2021 года</t>
  </si>
  <si>
    <t>Предложения по начальным (максимальным) ценам на продовольственные товары (фрукты) на 3-й квартал 2021 года</t>
  </si>
  <si>
    <t>ООО "ВЫШНИЙ ВОЛОЧЕК-АЙСБЕРГ"</t>
  </si>
  <si>
    <t>Вид мяса по способу обработки
Бескостное
Вид мяса по способу разделки
Отруб     Категория * Первая    Лопаточная часть * Наличие</t>
  </si>
  <si>
    <t xml:space="preserve">Полуфабрикаты мясные и мясосодержащие замороженные </t>
  </si>
  <si>
    <t>Группа   Мясные   Вид   Рубленные   Категория Б</t>
  </si>
  <si>
    <t xml:space="preserve">Вид В тесте  Наименование Пельмени Группа мясосодержащие Категория Б </t>
  </si>
  <si>
    <t xml:space="preserve">Потребительская упаковка. Вес до 10 кг </t>
  </si>
  <si>
    <r>
      <t xml:space="preserve">
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 Наиенование сыра из коровьего молока</t>
    </r>
    <r>
      <rPr>
        <b/>
        <sz val="11"/>
        <rFont val="Times New Roman"/>
        <family val="1"/>
      </rPr>
      <t xml:space="preserve">  Российский</t>
    </r>
    <r>
      <rPr>
        <sz val="11"/>
        <rFont val="Times New Roman"/>
        <family val="1"/>
      </rPr>
      <t xml:space="preserve"> 
</t>
    </r>
  </si>
  <si>
    <t xml:space="preserve">Сорт   Высший 
</t>
  </si>
  <si>
    <r>
      <t xml:space="preserve">Вид изделия макаронного   </t>
    </r>
    <r>
      <rPr>
        <b/>
        <sz val="12"/>
        <rFont val="Times New Roman"/>
        <family val="1"/>
      </rPr>
      <t>Вермишель</t>
    </r>
    <r>
      <rPr>
        <sz val="12"/>
        <rFont val="Times New Roman"/>
        <family val="1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</si>
  <si>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>Карамель</t>
  </si>
  <si>
    <t xml:space="preserve">Вид карамели С начинкой </t>
  </si>
  <si>
    <t xml:space="preserve">картонные коробки </t>
  </si>
  <si>
    <t>ООО "ГОСТЕНДЕР"</t>
  </si>
  <si>
    <r>
      <t xml:space="preserve">Вид   Цельнозерновой
Пропаренный    Да
Сорт, не ниже    </t>
    </r>
    <r>
      <rPr>
        <b/>
        <sz val="12"/>
        <rFont val="Times New Roman"/>
        <family val="1"/>
      </rPr>
      <t xml:space="preserve">Высший </t>
    </r>
    <r>
      <rPr>
        <sz val="12"/>
        <rFont val="Times New Roman"/>
        <family val="1"/>
      </rPr>
      <t xml:space="preserve">
Способ обработки    Шлифованный
</t>
    </r>
  </si>
  <si>
    <r>
      <t xml:space="preserve">Вид крупы   Ядрица быстроразваривающаяся (пропаренная)
Сорт, не ниже   </t>
    </r>
    <r>
      <rPr>
        <b/>
        <sz val="12"/>
        <rFont val="Times New Roman"/>
        <family val="1"/>
      </rPr>
      <t>Высший</t>
    </r>
    <r>
      <rPr>
        <sz val="12"/>
        <rFont val="Times New Roman"/>
        <family val="1"/>
      </rPr>
      <t xml:space="preserve">
</t>
    </r>
  </si>
  <si>
    <t xml:space="preserve">ООО "ПРОДРЕСУРСЫ" </t>
  </si>
  <si>
    <t>реестровый номер контракта 1690201307019000097 *</t>
  </si>
  <si>
    <t xml:space="preserve">реестровый номер контракта 3691600908020000015
</t>
  </si>
  <si>
    <t xml:space="preserve">реестровый номер контракта 2694400389120000047
</t>
  </si>
  <si>
    <t xml:space="preserve">реестровый номер контракта  
№ 1690500609515000042
</t>
  </si>
  <si>
    <t xml:space="preserve">реестровый номер контракта № 3693400537819000008
</t>
  </si>
  <si>
    <t>реестровый номер контракта№ 1691400012421000011</t>
  </si>
  <si>
    <t>реестровый номер контракта №  1692400988821000059</t>
  </si>
  <si>
    <t>реестровый номер контракта № 3691800153820000009</t>
  </si>
  <si>
    <t xml:space="preserve">реестровый номер контракта № 3691800153820000009
</t>
  </si>
  <si>
    <t xml:space="preserve">реестровый номер контракта № 3691101628520000012
</t>
  </si>
  <si>
    <t xml:space="preserve">реестровый номер контракта № 2690505435621000027
</t>
  </si>
  <si>
    <t xml:space="preserve">реестровый номер контракта № 2692500241221000032
</t>
  </si>
  <si>
    <t>реестровый номер контракта№ 2690300692820000416</t>
  </si>
  <si>
    <t xml:space="preserve">реестровый номер контракта № 3690303467518000027
</t>
  </si>
  <si>
    <t>реестровый номер контракта № 1691601150919000280</t>
  </si>
  <si>
    <t xml:space="preserve">реестровый номер контракта  № 3690900621918000007*
</t>
  </si>
  <si>
    <t xml:space="preserve">реестровый номер контракта № 3690900621918000007**
 </t>
  </si>
  <si>
    <t>**Индексация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</si>
  <si>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                
</t>
  </si>
  <si>
    <t>реестровый номер контракта № 1691500623120000048*</t>
  </si>
  <si>
    <t xml:space="preserve"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  </t>
  </si>
  <si>
    <t>¬</t>
  </si>
  <si>
    <t>реестровый номер контракта № 3691800153820000009*</t>
  </si>
  <si>
    <t>реестровый номер контракта № 1690300629019000196*</t>
  </si>
  <si>
    <t>реестровый номер контракта № 2690300692820000385*</t>
  </si>
  <si>
    <t>реестровый номер контракта № 2690300574819000046*</t>
  </si>
  <si>
    <t>реестровый номер контракта № 3691800153820000008*</t>
  </si>
  <si>
    <t xml:space="preserve">реестровый номер контракта № 3691800153820000008* </t>
  </si>
  <si>
    <r>
      <rPr>
        <b/>
        <sz val="10"/>
        <color indexed="8"/>
        <rFont val="Times New Roman"/>
        <family val="1"/>
      </rPr>
      <t>реестровый номер контракта№ 2690201017420000929</t>
    </r>
    <r>
      <rPr>
        <sz val="10"/>
        <color indexed="8"/>
        <rFont val="Calibri"/>
        <family val="2"/>
      </rPr>
      <t xml:space="preserve">
</t>
    </r>
  </si>
  <si>
    <t>Сельскохозяйственный потребительский сбытовой (торговый) кооператив "Валдай" вх. № 606/9 от 23.03.2021г.</t>
  </si>
  <si>
    <t>реестровый номер контракта№ 3693400537819000004</t>
  </si>
  <si>
    <t xml:space="preserve">реестровый номер контракта № 3691800153820000009*
</t>
  </si>
  <si>
    <t>реестровый номер контракта № 3693400537819000007*</t>
  </si>
  <si>
    <t>реестровый номер контракта № 3693400537819000007 *</t>
  </si>
  <si>
    <t>реестровый номер контракта № 1690201307019000093*</t>
  </si>
  <si>
    <t>реестровый номер контракта№ 3691600908020000012*</t>
  </si>
  <si>
    <t>реестровый номер контракта№ 3691600908019000031*</t>
  </si>
  <si>
    <t>реестровый номер контракта № 2690300692821000131*</t>
  </si>
  <si>
    <r>
      <t>реестровый номер контракта № 1692400988821000060</t>
    </r>
    <r>
      <rPr>
        <b/>
        <sz val="9"/>
        <rFont val="Times New Roman"/>
        <family val="1"/>
      </rPr>
      <t>*</t>
    </r>
  </si>
  <si>
    <r>
      <t>реестровый номер контракта № 2694300110821000018</t>
    </r>
    <r>
      <rPr>
        <b/>
        <sz val="9"/>
        <rFont val="Times New Roman"/>
        <family val="1"/>
      </rPr>
      <t>*</t>
    </r>
  </si>
  <si>
    <t>ООО "Знатные хлеба"  вх.  б/н от 08.06.2021</t>
  </si>
  <si>
    <t>ЗАО "Хлеб" вх. б/н от 24.06.2021</t>
  </si>
  <si>
    <t>ОАО "Волжский пекарь"  вх. б/н от 24.06.2021</t>
  </si>
  <si>
    <t>АО "Вышневолоцкий хлебокомбинат" вх б/н  от 24.06.2021</t>
  </si>
  <si>
    <t>ООО "ВЫШНИЙ ВОЛОЧЕК-АЙСБЕРГ" вх б/н от 24.06.2021</t>
  </si>
  <si>
    <t>ООО "ГОСТЕНДЕР" вх б/н от 24.06.2021</t>
  </si>
  <si>
    <t>реестровый номер контракта 2690300671019000047 *</t>
  </si>
  <si>
    <t>реестровый номер контракта 3694100040519000104*</t>
  </si>
  <si>
    <t>реестровый номер контракта 3691600908019000019 *</t>
  </si>
  <si>
    <t>реестровый номер контракта 1691601150919000164*</t>
  </si>
  <si>
    <t>реестровый номер контракта 26012000711 19 000140 *</t>
  </si>
  <si>
    <t>ООО "ПРОДРЕСУРСЫ"  вх б/н от 24.06.2021</t>
  </si>
  <si>
    <t>реестровый номер контракта № 2692300080418000091**</t>
  </si>
  <si>
    <t>реестровый номер контракта № 3691800153820000008**</t>
  </si>
  <si>
    <t xml:space="preserve">реестровый номер контракта № 3690700704818000003**
</t>
  </si>
  <si>
    <t xml:space="preserve">АО "Птицефабрика Верхневолжская" вх  б/н от 24.06.2021 </t>
  </si>
  <si>
    <t xml:space="preserve">реестровый номер контракта № 1692400988820000143 *
</t>
  </si>
  <si>
    <t>ООО "Николаевская ферма"  вх б/н от 24.06.2021</t>
  </si>
  <si>
    <t>ООО "Дмитрогорский молочный завод"  вх б/н от 03.06.2021</t>
  </si>
  <si>
    <t>ООО "ВЫШНИЙ ВОЛОЧЕК-АЙСБЕРГ" вх б/н от 24.06.2021"</t>
  </si>
  <si>
    <t xml:space="preserve">реестровый номер контракта № 3691800153820000009*
 </t>
  </si>
  <si>
    <t xml:space="preserve">реестровый номер контракта№ 2691200243021000033*
</t>
  </si>
  <si>
    <t>реестровый номер контракта № 2692700247120000026*</t>
  </si>
  <si>
    <t>реестровый номер контракта № 2692400225820000016*</t>
  </si>
  <si>
    <t>№ 1692400988819000090*</t>
  </si>
  <si>
    <t xml:space="preserve"> реестровый номер контракта № 1772826457019000831
</t>
  </si>
  <si>
    <t xml:space="preserve">реестровый номер контракта №№ 1692400988819000090*
</t>
  </si>
  <si>
    <t>ООО "ТВЕРЬПРОДУКТ" вх. № 606/11 от 23.03.2021г.</t>
  </si>
  <si>
    <t xml:space="preserve">№ 1691400012421000011
</t>
  </si>
  <si>
    <t>№ 2691400027618000042</t>
  </si>
  <si>
    <t xml:space="preserve">№ 2690500603120000029
Исполнение завершено
</t>
  </si>
  <si>
    <t xml:space="preserve">№ 2690500603120000049
Исполнение завершено
</t>
  </si>
  <si>
    <t>АО "Свободный труд" вх б/н от 29.06.2021</t>
  </si>
  <si>
    <t>ООО "Компания продвижение" вх б/н от 29.06.2021</t>
  </si>
  <si>
    <t xml:space="preserve">Мягкая или жесткая упаковка.
Фасовка до 1кг
</t>
  </si>
  <si>
    <t>Полужесткая упаковка из листовых или комбинированных материалов. Фасовка до 1кг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</si>
</sst>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0.5"/>
      <name val="Times New Roman"/>
      <family val="1"/>
    </font>
    <font>
      <sz val="10.5"/>
      <name val="Arial"/>
      <family val="2"/>
    </font>
    <font>
      <b/>
      <sz val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.5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16E4EE"/>
        <bgColor indexed="64"/>
      </patternFill>
    </fill>
    <fill>
      <patternFill patternType="solid">
        <fgColor rgb="FF54EAF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4" fontId="3" fillId="11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10" fillId="11" borderId="10" xfId="0" applyNumberFormat="1" applyFont="1" applyFill="1" applyBorder="1" applyAlignment="1">
      <alignment horizontal="center" vertical="center" wrapText="1"/>
    </xf>
    <xf numFmtId="4" fontId="5" fillId="11" borderId="10" xfId="0" applyNumberFormat="1" applyFont="1" applyFill="1" applyBorder="1" applyAlignment="1">
      <alignment horizontal="center" vertical="center" wrapText="1"/>
    </xf>
    <xf numFmtId="4" fontId="10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 indent="1"/>
    </xf>
    <xf numFmtId="0" fontId="69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4" fontId="18" fillId="9" borderId="10" xfId="0" applyNumberFormat="1" applyFont="1" applyFill="1" applyBorder="1" applyAlignment="1">
      <alignment horizontal="center" vertical="center" wrapText="1"/>
    </xf>
    <xf numFmtId="4" fontId="18" fillId="11" borderId="11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4" fontId="18" fillId="11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4" fontId="18" fillId="35" borderId="10" xfId="0" applyNumberFormat="1" applyFont="1" applyFill="1" applyBorder="1" applyAlignment="1">
      <alignment horizontal="center" vertical="center" wrapText="1"/>
    </xf>
    <xf numFmtId="4" fontId="18" fillId="35" borderId="12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6" borderId="14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36" borderId="14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4" fontId="2" fillId="37" borderId="1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35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7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23" fillId="38" borderId="12" xfId="0" applyFont="1" applyFill="1" applyBorder="1" applyAlignment="1">
      <alignment horizontal="center" vertical="center" wrapText="1"/>
    </xf>
    <xf numFmtId="0" fontId="13" fillId="39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4" fontId="2" fillId="37" borderId="12" xfId="0" applyNumberFormat="1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1" fillId="0" borderId="16" xfId="0" applyFont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48" fillId="37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11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76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0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14" fillId="41" borderId="20" xfId="0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85" zoomScaleNormal="85" zoomScalePageLayoutView="0" workbookViewId="0" topLeftCell="A16">
      <selection activeCell="A23" sqref="A23"/>
    </sheetView>
  </sheetViews>
  <sheetFormatPr defaultColWidth="9.140625" defaultRowHeight="15"/>
  <cols>
    <col min="1" max="1" width="17.8515625" style="3" customWidth="1"/>
    <col min="2" max="2" width="7.57421875" style="3" customWidth="1"/>
    <col min="3" max="3" width="27.8515625" style="3" customWidth="1"/>
    <col min="4" max="4" width="15.57421875" style="3" customWidth="1"/>
    <col min="5" max="5" width="13.421875" style="4" customWidth="1"/>
    <col min="6" max="6" width="12.28125" style="4" customWidth="1"/>
    <col min="7" max="7" width="14.28125" style="4" customWidth="1"/>
    <col min="8" max="8" width="12.7109375" style="4" customWidth="1"/>
    <col min="9" max="11" width="14.28125" style="4" customWidth="1"/>
    <col min="12" max="12" width="12.7109375" style="4" customWidth="1"/>
    <col min="13" max="13" width="13.28125" style="4" customWidth="1"/>
    <col min="14" max="14" width="22.00390625" style="4" customWidth="1"/>
    <col min="15" max="15" width="16.28125" style="4" customWidth="1"/>
    <col min="16" max="16" width="18.140625" style="4" customWidth="1"/>
    <col min="17" max="17" width="17.57421875" style="3" customWidth="1"/>
    <col min="18" max="18" width="9.140625" style="3" customWidth="1"/>
    <col min="19" max="16384" width="9.140625" style="3" customWidth="1"/>
  </cols>
  <sheetData>
    <row r="1" spans="12:16" ht="15" customHeight="1">
      <c r="L1" s="188" t="s">
        <v>65</v>
      </c>
      <c r="M1" s="188"/>
      <c r="N1" s="188"/>
      <c r="O1" s="3"/>
      <c r="P1" s="3"/>
    </row>
    <row r="2" ht="15" customHeight="1"/>
    <row r="3" spans="1:16" ht="39.75" customHeight="1">
      <c r="A3" s="190" t="s">
        <v>285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6"/>
      <c r="P3" s="16"/>
    </row>
    <row r="4" spans="1:16" ht="13.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s="29" customFormat="1" ht="25.5" customHeight="1">
      <c r="A5" s="179" t="s">
        <v>52</v>
      </c>
      <c r="B5" s="179" t="s">
        <v>30</v>
      </c>
      <c r="C5" s="179" t="s">
        <v>51</v>
      </c>
      <c r="D5" s="179" t="s">
        <v>17</v>
      </c>
      <c r="E5" s="179" t="s">
        <v>64</v>
      </c>
      <c r="F5" s="179"/>
      <c r="G5" s="179"/>
      <c r="H5" s="179"/>
      <c r="I5" s="179"/>
      <c r="J5" s="179"/>
      <c r="K5" s="105"/>
      <c r="L5" s="179" t="s">
        <v>54</v>
      </c>
      <c r="M5" s="179" t="s">
        <v>55</v>
      </c>
      <c r="N5" s="189" t="s">
        <v>264</v>
      </c>
      <c r="O5" s="177" t="s">
        <v>286</v>
      </c>
      <c r="P5" s="173" t="s">
        <v>273</v>
      </c>
      <c r="Q5" s="173" t="s">
        <v>277</v>
      </c>
    </row>
    <row r="6" spans="1:17" s="29" customFormat="1" ht="88.5" customHeight="1">
      <c r="A6" s="179"/>
      <c r="B6" s="179"/>
      <c r="C6" s="179"/>
      <c r="D6" s="179"/>
      <c r="E6" s="179" t="s">
        <v>358</v>
      </c>
      <c r="F6" s="179" t="s">
        <v>359</v>
      </c>
      <c r="G6" s="179" t="s">
        <v>361</v>
      </c>
      <c r="H6" s="179" t="s">
        <v>360</v>
      </c>
      <c r="I6" s="179"/>
      <c r="J6" s="179"/>
      <c r="K6" s="184"/>
      <c r="L6" s="179"/>
      <c r="M6" s="179"/>
      <c r="N6" s="189"/>
      <c r="O6" s="177"/>
      <c r="P6" s="173"/>
      <c r="Q6" s="173"/>
    </row>
    <row r="7" spans="1:17" s="29" customFormat="1" ht="69" customHeight="1">
      <c r="A7" s="179"/>
      <c r="B7" s="179"/>
      <c r="C7" s="179"/>
      <c r="D7" s="179"/>
      <c r="E7" s="181"/>
      <c r="F7" s="181"/>
      <c r="G7" s="181"/>
      <c r="H7" s="181"/>
      <c r="I7" s="180"/>
      <c r="J7" s="180"/>
      <c r="K7" s="185"/>
      <c r="L7" s="179"/>
      <c r="M7" s="179"/>
      <c r="N7" s="189"/>
      <c r="O7" s="177"/>
      <c r="P7" s="173"/>
      <c r="Q7" s="173"/>
    </row>
    <row r="8" spans="1:17" ht="42.75" customHeight="1">
      <c r="A8" s="173" t="s">
        <v>28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00"/>
    </row>
    <row r="9" spans="1:17" ht="104.25" customHeight="1">
      <c r="A9" s="45" t="s">
        <v>162</v>
      </c>
      <c r="B9" s="45" t="s">
        <v>31</v>
      </c>
      <c r="C9" s="42" t="s">
        <v>288</v>
      </c>
      <c r="D9" s="42" t="s">
        <v>47</v>
      </c>
      <c r="E9" s="39">
        <v>50.64</v>
      </c>
      <c r="F9" s="39">
        <v>54.58</v>
      </c>
      <c r="G9" s="39">
        <v>45.16</v>
      </c>
      <c r="H9" s="39">
        <v>47.5</v>
      </c>
      <c r="I9" s="39"/>
      <c r="J9" s="39"/>
      <c r="K9" s="39"/>
      <c r="L9" s="20">
        <f>COUNT(E9:J9)</f>
        <v>4</v>
      </c>
      <c r="M9" s="22">
        <f>STDEVA(E9:J9)/(SUM(E9:J9)/COUNTIF(E9:J9,"&gt;0"))</f>
        <v>0.08247323590252027</v>
      </c>
      <c r="N9" s="59">
        <f>1/L9*(SUM(E9:J9))</f>
        <v>49.47</v>
      </c>
      <c r="O9" s="57">
        <f>N9</f>
        <v>49.47</v>
      </c>
      <c r="P9" s="21">
        <v>55.14</v>
      </c>
      <c r="Q9" s="112">
        <v>50.64</v>
      </c>
    </row>
    <row r="10" spans="1:17" ht="104.25" customHeight="1">
      <c r="A10" s="114" t="s">
        <v>162</v>
      </c>
      <c r="B10" s="115" t="s">
        <v>31</v>
      </c>
      <c r="C10" s="116" t="s">
        <v>289</v>
      </c>
      <c r="D10" s="116" t="s">
        <v>47</v>
      </c>
      <c r="E10" s="39">
        <v>60.97</v>
      </c>
      <c r="F10" s="39">
        <v>59.2</v>
      </c>
      <c r="G10" s="39">
        <v>47.6</v>
      </c>
      <c r="H10" s="39">
        <v>46.5</v>
      </c>
      <c r="I10" s="39"/>
      <c r="J10" s="39"/>
      <c r="K10" s="39"/>
      <c r="L10" s="20">
        <f>COUNT(E10:J10)</f>
        <v>4</v>
      </c>
      <c r="M10" s="22">
        <f>STDEVA(E10:J10)/(SUM(E10:J10)/COUNTIF(E10:J10,"&gt;0"))</f>
        <v>0.14138605232168563</v>
      </c>
      <c r="N10" s="59">
        <f>1/L10*(SUM(E10:J10))</f>
        <v>53.5675</v>
      </c>
      <c r="O10" s="57">
        <f>N10</f>
        <v>53.5675</v>
      </c>
      <c r="P10" s="21" t="s">
        <v>339</v>
      </c>
      <c r="Q10" s="113" t="s">
        <v>339</v>
      </c>
    </row>
    <row r="11" spans="1:17" ht="60.75" customHeight="1">
      <c r="A11" s="45" t="s">
        <v>163</v>
      </c>
      <c r="B11" s="45" t="s">
        <v>31</v>
      </c>
      <c r="C11" s="42" t="s">
        <v>227</v>
      </c>
      <c r="D11" s="42" t="s">
        <v>47</v>
      </c>
      <c r="E11" s="39">
        <v>78.28</v>
      </c>
      <c r="F11" s="39">
        <v>105.1</v>
      </c>
      <c r="G11" s="39">
        <v>81.82</v>
      </c>
      <c r="H11" s="39">
        <v>78</v>
      </c>
      <c r="I11" s="39"/>
      <c r="J11" s="39"/>
      <c r="K11" s="39"/>
      <c r="L11" s="20">
        <f>COUNT(E11:J11)</f>
        <v>4</v>
      </c>
      <c r="M11" s="22">
        <f>STDEVA(E11:J11)/(SUM(E11:J11)/COUNTIF(E11:J11,"&gt;0"))</f>
        <v>0.1513238886050572</v>
      </c>
      <c r="N11" s="59">
        <f>1/L11*(SUM(E11:J11))</f>
        <v>85.8</v>
      </c>
      <c r="O11" s="57">
        <f>N11</f>
        <v>85.8</v>
      </c>
      <c r="P11" s="21">
        <v>80.62</v>
      </c>
      <c r="Q11" s="113">
        <v>78.28</v>
      </c>
    </row>
    <row r="12" spans="1:17" s="30" customFormat="1" ht="26.25" customHeigh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99"/>
      <c r="P12" s="99"/>
      <c r="Q12" s="111"/>
    </row>
    <row r="13" spans="1:17" ht="21.75" customHeight="1">
      <c r="A13" s="178" t="s">
        <v>52</v>
      </c>
      <c r="B13" s="178" t="s">
        <v>30</v>
      </c>
      <c r="C13" s="178" t="s">
        <v>51</v>
      </c>
      <c r="D13" s="178" t="s">
        <v>17</v>
      </c>
      <c r="E13" s="178" t="s">
        <v>64</v>
      </c>
      <c r="F13" s="178"/>
      <c r="G13" s="178"/>
      <c r="H13" s="178"/>
      <c r="I13" s="178"/>
      <c r="J13" s="178"/>
      <c r="K13" s="106"/>
      <c r="L13" s="178" t="s">
        <v>54</v>
      </c>
      <c r="M13" s="178" t="s">
        <v>55</v>
      </c>
      <c r="N13" s="193" t="s">
        <v>264</v>
      </c>
      <c r="O13" s="186" t="s">
        <v>287</v>
      </c>
      <c r="P13" s="187" t="s">
        <v>274</v>
      </c>
      <c r="Q13" s="174" t="s">
        <v>278</v>
      </c>
    </row>
    <row r="14" spans="1:17" ht="18.75" customHeight="1">
      <c r="A14" s="178"/>
      <c r="B14" s="178"/>
      <c r="C14" s="178"/>
      <c r="D14" s="178"/>
      <c r="E14" s="179" t="s">
        <v>358</v>
      </c>
      <c r="F14" s="179" t="s">
        <v>359</v>
      </c>
      <c r="G14" s="179" t="s">
        <v>361</v>
      </c>
      <c r="H14" s="179" t="s">
        <v>362</v>
      </c>
      <c r="I14" s="178" t="s">
        <v>363</v>
      </c>
      <c r="J14" s="179" t="s">
        <v>360</v>
      </c>
      <c r="K14" s="184" t="s">
        <v>334</v>
      </c>
      <c r="L14" s="178"/>
      <c r="M14" s="178"/>
      <c r="N14" s="193"/>
      <c r="O14" s="186"/>
      <c r="P14" s="187"/>
      <c r="Q14" s="175"/>
    </row>
    <row r="15" spans="1:17" ht="118.5" customHeight="1">
      <c r="A15" s="178"/>
      <c r="B15" s="178"/>
      <c r="C15" s="178"/>
      <c r="D15" s="178"/>
      <c r="E15" s="181"/>
      <c r="F15" s="181"/>
      <c r="G15" s="181"/>
      <c r="H15" s="181"/>
      <c r="I15" s="182"/>
      <c r="J15" s="180"/>
      <c r="K15" s="185"/>
      <c r="L15" s="178"/>
      <c r="M15" s="178"/>
      <c r="N15" s="193"/>
      <c r="O15" s="186"/>
      <c r="P15" s="187"/>
      <c r="Q15" s="176"/>
    </row>
    <row r="16" spans="1:17" ht="36.75" customHeight="1">
      <c r="A16" s="187" t="s">
        <v>29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00"/>
      <c r="Q16" s="100"/>
    </row>
    <row r="17" spans="1:17" ht="78.75" customHeight="1">
      <c r="A17" s="82" t="s">
        <v>164</v>
      </c>
      <c r="B17" s="45" t="s">
        <v>31</v>
      </c>
      <c r="C17" s="81" t="s">
        <v>230</v>
      </c>
      <c r="D17" s="42" t="s">
        <v>16</v>
      </c>
      <c r="E17" s="39"/>
      <c r="F17" s="39">
        <v>132.42</v>
      </c>
      <c r="G17" s="39"/>
      <c r="H17" s="39">
        <v>155</v>
      </c>
      <c r="I17" s="39">
        <v>95</v>
      </c>
      <c r="J17" s="39">
        <v>134</v>
      </c>
      <c r="K17" s="39"/>
      <c r="L17" s="20">
        <f aca="true" t="shared" si="0" ref="L17:L23">COUNT(E17:K17)</f>
        <v>4</v>
      </c>
      <c r="M17" s="22">
        <f aca="true" t="shared" si="1" ref="M17:M23">STDEVA(E17:J17)/(SUM(E17:J17)/COUNTIF(E17:J17,"&gt;0"))</f>
        <v>0.1933127773748665</v>
      </c>
      <c r="N17" s="59">
        <f aca="true" t="shared" si="2" ref="N17:N23">1/L17*(SUM(E17:K17))</f>
        <v>129.105</v>
      </c>
      <c r="O17" s="57">
        <f aca="true" t="shared" si="3" ref="O17:O23">N17</f>
        <v>129.105</v>
      </c>
      <c r="P17" s="21">
        <v>142.03</v>
      </c>
      <c r="Q17" s="112">
        <v>123.45</v>
      </c>
    </row>
    <row r="18" spans="1:17" ht="79.5" customHeight="1">
      <c r="A18" s="82" t="s">
        <v>165</v>
      </c>
      <c r="B18" s="45" t="s">
        <v>31</v>
      </c>
      <c r="C18" s="81" t="s">
        <v>169</v>
      </c>
      <c r="D18" s="42" t="s">
        <v>16</v>
      </c>
      <c r="E18" s="39"/>
      <c r="F18" s="39">
        <v>236.08</v>
      </c>
      <c r="G18" s="39"/>
      <c r="H18" s="39">
        <v>190</v>
      </c>
      <c r="I18" s="39"/>
      <c r="J18" s="39">
        <v>218</v>
      </c>
      <c r="K18" s="39"/>
      <c r="L18" s="20">
        <f t="shared" si="0"/>
        <v>3</v>
      </c>
      <c r="M18" s="22">
        <f t="shared" si="1"/>
        <v>0.10814160160380386</v>
      </c>
      <c r="N18" s="59">
        <f t="shared" si="2"/>
        <v>214.69333333333333</v>
      </c>
      <c r="O18" s="57">
        <f t="shared" si="3"/>
        <v>214.69333333333333</v>
      </c>
      <c r="P18" s="21">
        <v>177.44</v>
      </c>
      <c r="Q18" s="113">
        <v>179.29</v>
      </c>
    </row>
    <row r="19" spans="1:17" ht="75.75" customHeight="1">
      <c r="A19" s="82" t="s">
        <v>166</v>
      </c>
      <c r="B19" s="45" t="s">
        <v>31</v>
      </c>
      <c r="C19" s="81" t="s">
        <v>229</v>
      </c>
      <c r="D19" s="42" t="s">
        <v>16</v>
      </c>
      <c r="E19" s="39"/>
      <c r="F19" s="39">
        <v>158.97</v>
      </c>
      <c r="G19" s="39"/>
      <c r="H19" s="39">
        <v>140</v>
      </c>
      <c r="I19" s="39"/>
      <c r="J19" s="39"/>
      <c r="K19" s="39">
        <v>104.67</v>
      </c>
      <c r="L19" s="20">
        <f t="shared" si="0"/>
        <v>3</v>
      </c>
      <c r="M19" s="22">
        <f t="shared" si="1"/>
        <v>0.08973352268862297</v>
      </c>
      <c r="N19" s="59">
        <f t="shared" si="2"/>
        <v>134.54666666666668</v>
      </c>
      <c r="O19" s="57">
        <f t="shared" si="3"/>
        <v>134.54666666666668</v>
      </c>
      <c r="P19" s="21">
        <v>141.39</v>
      </c>
      <c r="Q19" s="113">
        <v>159.59</v>
      </c>
    </row>
    <row r="20" spans="1:17" ht="52.5" customHeight="1">
      <c r="A20" s="82" t="s">
        <v>167</v>
      </c>
      <c r="B20" s="45" t="s">
        <v>31</v>
      </c>
      <c r="C20" s="82" t="s">
        <v>170</v>
      </c>
      <c r="D20" s="42" t="s">
        <v>88</v>
      </c>
      <c r="E20" s="39"/>
      <c r="F20" s="39">
        <v>170.3</v>
      </c>
      <c r="G20" s="39"/>
      <c r="H20" s="39">
        <v>165</v>
      </c>
      <c r="I20" s="39"/>
      <c r="J20" s="39">
        <v>120.2</v>
      </c>
      <c r="K20" s="39"/>
      <c r="L20" s="20">
        <f t="shared" si="0"/>
        <v>3</v>
      </c>
      <c r="M20" s="22">
        <f t="shared" si="1"/>
        <v>0.18127206439973428</v>
      </c>
      <c r="N20" s="59">
        <f t="shared" si="2"/>
        <v>151.83333333333331</v>
      </c>
      <c r="O20" s="57">
        <f t="shared" si="3"/>
        <v>151.83333333333331</v>
      </c>
      <c r="P20" s="21">
        <v>133.74</v>
      </c>
      <c r="Q20" s="113">
        <v>145.48</v>
      </c>
    </row>
    <row r="21" spans="1:17" ht="48.75" customHeight="1">
      <c r="A21" s="82" t="s">
        <v>167</v>
      </c>
      <c r="B21" s="67" t="s">
        <v>31</v>
      </c>
      <c r="C21" s="83" t="s">
        <v>189</v>
      </c>
      <c r="D21" s="83" t="s">
        <v>88</v>
      </c>
      <c r="E21" s="39"/>
      <c r="F21" s="39">
        <v>166.31</v>
      </c>
      <c r="G21" s="39"/>
      <c r="H21" s="39">
        <v>160</v>
      </c>
      <c r="I21" s="39"/>
      <c r="J21" s="39">
        <v>134</v>
      </c>
      <c r="K21" s="39"/>
      <c r="L21" s="20">
        <f t="shared" si="0"/>
        <v>3</v>
      </c>
      <c r="M21" s="22">
        <f t="shared" si="1"/>
        <v>0.1116145925281102</v>
      </c>
      <c r="N21" s="59">
        <f t="shared" si="2"/>
        <v>153.43666666666667</v>
      </c>
      <c r="O21" s="57">
        <f t="shared" si="3"/>
        <v>153.43666666666667</v>
      </c>
      <c r="P21" s="21">
        <v>139.72</v>
      </c>
      <c r="Q21" s="113">
        <v>154.46</v>
      </c>
    </row>
    <row r="22" spans="1:17" ht="89.25" customHeight="1">
      <c r="A22" s="82" t="s">
        <v>168</v>
      </c>
      <c r="B22" s="42" t="s">
        <v>31</v>
      </c>
      <c r="C22" s="42" t="s">
        <v>171</v>
      </c>
      <c r="D22" s="42" t="s">
        <v>88</v>
      </c>
      <c r="E22" s="39"/>
      <c r="F22" s="39">
        <v>206.52</v>
      </c>
      <c r="G22" s="39">
        <v>107</v>
      </c>
      <c r="H22" s="39">
        <v>180</v>
      </c>
      <c r="I22" s="39"/>
      <c r="J22" s="39">
        <v>188.4</v>
      </c>
      <c r="K22" s="39"/>
      <c r="L22" s="20">
        <f t="shared" si="0"/>
        <v>4</v>
      </c>
      <c r="M22" s="22">
        <f t="shared" si="1"/>
        <v>0.2565872528610394</v>
      </c>
      <c r="N22" s="59">
        <f t="shared" si="2"/>
        <v>170.48</v>
      </c>
      <c r="O22" s="57">
        <f t="shared" si="3"/>
        <v>170.48</v>
      </c>
      <c r="P22" s="21">
        <v>152.13</v>
      </c>
      <c r="Q22" s="113">
        <v>160.11</v>
      </c>
    </row>
    <row r="23" spans="1:17" ht="112.5" customHeight="1">
      <c r="A23" s="82" t="s">
        <v>166</v>
      </c>
      <c r="B23" s="42" t="s">
        <v>31</v>
      </c>
      <c r="C23" s="42" t="s">
        <v>290</v>
      </c>
      <c r="D23" s="42" t="s">
        <v>16</v>
      </c>
      <c r="E23" s="39">
        <v>162.7</v>
      </c>
      <c r="F23" s="39"/>
      <c r="G23" s="39">
        <v>130</v>
      </c>
      <c r="H23" s="39">
        <v>170</v>
      </c>
      <c r="I23" s="39"/>
      <c r="J23" s="39">
        <v>132.75</v>
      </c>
      <c r="K23" s="39"/>
      <c r="L23" s="20">
        <f t="shared" si="0"/>
        <v>4</v>
      </c>
      <c r="M23" s="22">
        <f t="shared" si="1"/>
        <v>0.13732413493767448</v>
      </c>
      <c r="N23" s="59">
        <f t="shared" si="2"/>
        <v>148.8625</v>
      </c>
      <c r="O23" s="57">
        <f t="shared" si="3"/>
        <v>148.8625</v>
      </c>
      <c r="P23" s="21" t="s">
        <v>279</v>
      </c>
      <c r="Q23" s="113">
        <v>145.95</v>
      </c>
    </row>
    <row r="24" spans="1:16" ht="29.25" customHeight="1">
      <c r="A24" s="188" t="s">
        <v>228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3"/>
      <c r="P24" s="3"/>
    </row>
    <row r="25" spans="1:16" ht="12.75">
      <c r="A25" s="191" t="s">
        <v>335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</row>
    <row r="26" spans="1:16" ht="12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</row>
    <row r="27" spans="1:16" ht="12.7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</row>
  </sheetData>
  <sheetProtection/>
  <mergeCells count="43">
    <mergeCell ref="A25:P27"/>
    <mergeCell ref="C13:C15"/>
    <mergeCell ref="F14:F15"/>
    <mergeCell ref="A24:N24"/>
    <mergeCell ref="E13:J13"/>
    <mergeCell ref="J14:J15"/>
    <mergeCell ref="N13:N15"/>
    <mergeCell ref="G14:G15"/>
    <mergeCell ref="A16:O16"/>
    <mergeCell ref="E14:E15"/>
    <mergeCell ref="L1:N1"/>
    <mergeCell ref="L5:L7"/>
    <mergeCell ref="M5:M7"/>
    <mergeCell ref="N5:N7"/>
    <mergeCell ref="A3:N3"/>
    <mergeCell ref="C5:C7"/>
    <mergeCell ref="H6:H7"/>
    <mergeCell ref="A5:A7"/>
    <mergeCell ref="E5:J5"/>
    <mergeCell ref="J6:J7"/>
    <mergeCell ref="O13:O15"/>
    <mergeCell ref="P5:P7"/>
    <mergeCell ref="P13:P15"/>
    <mergeCell ref="G6:G7"/>
    <mergeCell ref="K14:K15"/>
    <mergeCell ref="F6:F7"/>
    <mergeCell ref="L13:L15"/>
    <mergeCell ref="B5:B7"/>
    <mergeCell ref="D5:D7"/>
    <mergeCell ref="B13:B15"/>
    <mergeCell ref="I14:I15"/>
    <mergeCell ref="A12:N12"/>
    <mergeCell ref="K6:K7"/>
    <mergeCell ref="Q5:Q7"/>
    <mergeCell ref="Q13:Q15"/>
    <mergeCell ref="O5:O7"/>
    <mergeCell ref="M13:M15"/>
    <mergeCell ref="I6:I7"/>
    <mergeCell ref="E6:E7"/>
    <mergeCell ref="A8:P8"/>
    <mergeCell ref="D13:D15"/>
    <mergeCell ref="A13:A15"/>
    <mergeCell ref="H14:H15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="85" zoomScaleNormal="85" zoomScalePageLayoutView="0" workbookViewId="0" topLeftCell="A19">
      <selection activeCell="AA8" sqref="AA8"/>
    </sheetView>
  </sheetViews>
  <sheetFormatPr defaultColWidth="9.140625" defaultRowHeight="15"/>
  <cols>
    <col min="1" max="1" width="12.00390625" style="8" customWidth="1"/>
    <col min="2" max="2" width="9.140625" style="8" customWidth="1"/>
    <col min="3" max="3" width="17.7109375" style="8" customWidth="1"/>
    <col min="4" max="4" width="14.7109375" style="8" customWidth="1"/>
    <col min="5" max="5" width="10.140625" style="43" customWidth="1"/>
    <col min="6" max="8" width="9.57421875" style="43" customWidth="1"/>
    <col min="9" max="13" width="12.140625" style="43" customWidth="1"/>
    <col min="14" max="14" width="11.00390625" style="43" customWidth="1"/>
    <col min="15" max="15" width="11.28125" style="43" customWidth="1"/>
    <col min="16" max="16" width="8.7109375" style="9" customWidth="1"/>
    <col min="17" max="17" width="10.421875" style="9" customWidth="1"/>
    <col min="18" max="18" width="15.57421875" style="9" customWidth="1"/>
    <col min="19" max="20" width="14.28125" style="9" customWidth="1"/>
    <col min="21" max="21" width="15.57421875" style="8" customWidth="1"/>
    <col min="22" max="16384" width="9.140625" style="8" customWidth="1"/>
  </cols>
  <sheetData>
    <row r="1" spans="16:20" ht="19.5" customHeight="1">
      <c r="P1" s="194" t="s">
        <v>66</v>
      </c>
      <c r="Q1" s="194"/>
      <c r="R1" s="194"/>
      <c r="S1" s="8"/>
      <c r="T1" s="8"/>
    </row>
    <row r="3" spans="1:20" ht="33" customHeight="1">
      <c r="A3" s="195" t="s">
        <v>291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6"/>
      <c r="T3" s="16"/>
    </row>
    <row r="4" spans="1:20" ht="13.5">
      <c r="A4" s="16"/>
      <c r="B4" s="16"/>
      <c r="C4" s="16"/>
      <c r="D4" s="16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17"/>
      <c r="Q4" s="17"/>
      <c r="R4" s="17"/>
      <c r="S4" s="17"/>
      <c r="T4" s="17"/>
    </row>
    <row r="5" spans="1:21" s="10" customFormat="1" ht="18" customHeight="1">
      <c r="A5" s="179" t="s">
        <v>52</v>
      </c>
      <c r="B5" s="179" t="s">
        <v>30</v>
      </c>
      <c r="C5" s="179" t="s">
        <v>51</v>
      </c>
      <c r="D5" s="179" t="s">
        <v>17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 t="s">
        <v>54</v>
      </c>
      <c r="Q5" s="179" t="s">
        <v>55</v>
      </c>
      <c r="R5" s="189" t="s">
        <v>264</v>
      </c>
      <c r="S5" s="177" t="s">
        <v>286</v>
      </c>
      <c r="T5" s="173" t="s">
        <v>273</v>
      </c>
      <c r="U5" s="173" t="s">
        <v>277</v>
      </c>
    </row>
    <row r="6" spans="1:21" s="10" customFormat="1" ht="32.25" customHeight="1">
      <c r="A6" s="179"/>
      <c r="B6" s="179"/>
      <c r="C6" s="179"/>
      <c r="D6" s="179"/>
      <c r="E6" s="179" t="s">
        <v>363</v>
      </c>
      <c r="F6" s="184" t="s">
        <v>366</v>
      </c>
      <c r="G6" s="144"/>
      <c r="H6" s="140"/>
      <c r="I6" s="200" t="s">
        <v>318</v>
      </c>
      <c r="J6" s="142"/>
      <c r="K6" s="142"/>
      <c r="L6" s="142"/>
      <c r="M6" s="142"/>
      <c r="N6" s="200" t="s">
        <v>368</v>
      </c>
      <c r="O6" s="200" t="s">
        <v>326</v>
      </c>
      <c r="P6" s="179"/>
      <c r="Q6" s="179"/>
      <c r="R6" s="189"/>
      <c r="S6" s="177"/>
      <c r="T6" s="173"/>
      <c r="U6" s="173"/>
    </row>
    <row r="7" spans="1:21" s="10" customFormat="1" ht="120.75" customHeight="1">
      <c r="A7" s="179"/>
      <c r="B7" s="179"/>
      <c r="C7" s="179"/>
      <c r="D7" s="179"/>
      <c r="E7" s="180"/>
      <c r="F7" s="185"/>
      <c r="G7" s="145" t="s">
        <v>367</v>
      </c>
      <c r="H7" s="141" t="s">
        <v>319</v>
      </c>
      <c r="I7" s="201"/>
      <c r="J7" s="143" t="s">
        <v>364</v>
      </c>
      <c r="K7" s="143" t="s">
        <v>365</v>
      </c>
      <c r="L7" s="143" t="s">
        <v>344</v>
      </c>
      <c r="M7" s="143" t="s">
        <v>320</v>
      </c>
      <c r="N7" s="202"/>
      <c r="O7" s="201"/>
      <c r="P7" s="179"/>
      <c r="Q7" s="179"/>
      <c r="R7" s="189"/>
      <c r="S7" s="177"/>
      <c r="T7" s="173"/>
      <c r="U7" s="173"/>
    </row>
    <row r="8" spans="1:21" ht="49.5" customHeight="1">
      <c r="A8" s="197" t="s">
        <v>32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9"/>
      <c r="U8" s="117"/>
    </row>
    <row r="9" spans="1:21" ht="60.75" customHeight="1">
      <c r="A9" s="70" t="s">
        <v>33</v>
      </c>
      <c r="B9" s="44" t="s">
        <v>31</v>
      </c>
      <c r="C9" s="41" t="s">
        <v>175</v>
      </c>
      <c r="D9" s="41" t="s">
        <v>89</v>
      </c>
      <c r="E9" s="51">
        <v>34</v>
      </c>
      <c r="F9" s="51">
        <v>32.16</v>
      </c>
      <c r="G9" s="51">
        <v>44.88</v>
      </c>
      <c r="H9" s="51"/>
      <c r="I9" s="51"/>
      <c r="J9" s="51">
        <v>34.18</v>
      </c>
      <c r="K9" s="51"/>
      <c r="L9" s="51">
        <v>41.44</v>
      </c>
      <c r="M9" s="51"/>
      <c r="N9" s="51"/>
      <c r="O9" s="51"/>
      <c r="P9" s="1">
        <f aca="true" t="shared" si="0" ref="P9:P16">COUNT(E9:O9)</f>
        <v>5</v>
      </c>
      <c r="Q9" s="2">
        <f aca="true" t="shared" si="1" ref="Q9:Q16">STDEVA(E9:O9)/(SUM(E9:O9)/COUNTIF(E9:O9,"&gt;0"))</f>
        <v>0.14771269187962985</v>
      </c>
      <c r="R9" s="56">
        <f aca="true" t="shared" si="2" ref="R9:R16">1/P9*(SUM(E9:O9))</f>
        <v>37.332</v>
      </c>
      <c r="S9" s="55">
        <f aca="true" t="shared" si="3" ref="S9:S16">R9</f>
        <v>37.332</v>
      </c>
      <c r="T9" s="51">
        <v>30.2</v>
      </c>
      <c r="U9" s="118">
        <v>38.33</v>
      </c>
    </row>
    <row r="10" spans="1:21" ht="57.75" customHeight="1">
      <c r="A10" s="70" t="s">
        <v>34</v>
      </c>
      <c r="B10" s="44" t="s">
        <v>31</v>
      </c>
      <c r="C10" s="41" t="s">
        <v>175</v>
      </c>
      <c r="D10" s="41" t="s">
        <v>89</v>
      </c>
      <c r="E10" s="51">
        <v>33</v>
      </c>
      <c r="F10" s="51">
        <v>31.38</v>
      </c>
      <c r="G10" s="51">
        <v>45.87</v>
      </c>
      <c r="H10" s="51"/>
      <c r="I10" s="51"/>
      <c r="J10" s="51"/>
      <c r="K10" s="51">
        <v>28.41</v>
      </c>
      <c r="L10" s="51">
        <v>35.03</v>
      </c>
      <c r="M10" s="51"/>
      <c r="N10" s="51"/>
      <c r="O10" s="51">
        <v>26.2</v>
      </c>
      <c r="P10" s="1">
        <f t="shared" si="0"/>
        <v>6</v>
      </c>
      <c r="Q10" s="2">
        <f t="shared" si="1"/>
        <v>0.20756799099312315</v>
      </c>
      <c r="R10" s="56">
        <f t="shared" si="2"/>
        <v>33.315</v>
      </c>
      <c r="S10" s="55">
        <f t="shared" si="3"/>
        <v>33.315</v>
      </c>
      <c r="T10" s="51">
        <v>27.83</v>
      </c>
      <c r="U10" s="119">
        <v>33.75</v>
      </c>
    </row>
    <row r="11" spans="1:21" ht="45.75" customHeight="1">
      <c r="A11" s="70" t="s">
        <v>59</v>
      </c>
      <c r="B11" s="44" t="s">
        <v>31</v>
      </c>
      <c r="C11" s="41" t="s">
        <v>176</v>
      </c>
      <c r="D11" s="41" t="s">
        <v>89</v>
      </c>
      <c r="E11" s="51">
        <v>32</v>
      </c>
      <c r="F11" s="51"/>
      <c r="G11" s="51">
        <v>46.2</v>
      </c>
      <c r="H11" s="51">
        <v>29.38</v>
      </c>
      <c r="I11" s="51">
        <v>39.55</v>
      </c>
      <c r="J11" s="51">
        <v>33.56</v>
      </c>
      <c r="K11" s="51">
        <v>33.91</v>
      </c>
      <c r="L11" s="51">
        <v>42.67</v>
      </c>
      <c r="M11" s="51"/>
      <c r="N11" s="51"/>
      <c r="O11" s="51">
        <v>31.83</v>
      </c>
      <c r="P11" s="1">
        <f t="shared" si="0"/>
        <v>8</v>
      </c>
      <c r="Q11" s="2">
        <f t="shared" si="1"/>
        <v>0.1648805054018945</v>
      </c>
      <c r="R11" s="56">
        <f t="shared" si="2"/>
        <v>36.137499999999996</v>
      </c>
      <c r="S11" s="55">
        <f t="shared" si="3"/>
        <v>36.137499999999996</v>
      </c>
      <c r="T11" s="51">
        <v>26.17</v>
      </c>
      <c r="U11" s="119">
        <v>35</v>
      </c>
    </row>
    <row r="12" spans="1:21" ht="48" customHeight="1">
      <c r="A12" s="70" t="s">
        <v>172</v>
      </c>
      <c r="B12" s="44" t="s">
        <v>31</v>
      </c>
      <c r="C12" s="41" t="s">
        <v>177</v>
      </c>
      <c r="D12" s="41" t="s">
        <v>110</v>
      </c>
      <c r="E12" s="51">
        <v>220</v>
      </c>
      <c r="F12" s="51"/>
      <c r="G12" s="51"/>
      <c r="H12" s="51"/>
      <c r="I12" s="51"/>
      <c r="J12" s="51"/>
      <c r="K12" s="51"/>
      <c r="L12" s="51"/>
      <c r="M12" s="51">
        <v>220</v>
      </c>
      <c r="N12" s="51">
        <v>240</v>
      </c>
      <c r="O12" s="51"/>
      <c r="P12" s="1">
        <f t="shared" si="0"/>
        <v>3</v>
      </c>
      <c r="Q12" s="2">
        <f t="shared" si="1"/>
        <v>0.050942670810849335</v>
      </c>
      <c r="R12" s="56">
        <f t="shared" si="2"/>
        <v>226.66666666666666</v>
      </c>
      <c r="S12" s="55">
        <f t="shared" si="3"/>
        <v>226.66666666666666</v>
      </c>
      <c r="T12" s="51">
        <v>205</v>
      </c>
      <c r="U12" s="119">
        <v>223.33</v>
      </c>
    </row>
    <row r="13" spans="1:21" ht="60" customHeight="1">
      <c r="A13" s="70" t="s">
        <v>35</v>
      </c>
      <c r="B13" s="44" t="s">
        <v>31</v>
      </c>
      <c r="C13" s="41" t="s">
        <v>180</v>
      </c>
      <c r="D13" s="41" t="s">
        <v>89</v>
      </c>
      <c r="E13" s="51"/>
      <c r="F13" s="51">
        <v>32.56</v>
      </c>
      <c r="G13" s="51">
        <v>45.87</v>
      </c>
      <c r="H13" s="51"/>
      <c r="I13" s="51"/>
      <c r="J13" s="51">
        <v>30.65</v>
      </c>
      <c r="K13" s="51">
        <v>30.96</v>
      </c>
      <c r="L13" s="51">
        <v>35.79</v>
      </c>
      <c r="M13" s="51"/>
      <c r="N13" s="51"/>
      <c r="O13" s="51"/>
      <c r="P13" s="1">
        <f t="shared" si="0"/>
        <v>5</v>
      </c>
      <c r="Q13" s="2">
        <f t="shared" si="1"/>
        <v>0.17975915497583914</v>
      </c>
      <c r="R13" s="56">
        <f t="shared" si="2"/>
        <v>35.166000000000004</v>
      </c>
      <c r="S13" s="55">
        <f t="shared" si="3"/>
        <v>35.166000000000004</v>
      </c>
      <c r="T13" s="51">
        <v>32.31</v>
      </c>
      <c r="U13" s="119">
        <v>36.67</v>
      </c>
    </row>
    <row r="14" spans="1:21" ht="63.75" customHeight="1">
      <c r="A14" s="166" t="s">
        <v>173</v>
      </c>
      <c r="B14" s="44" t="s">
        <v>31</v>
      </c>
      <c r="C14" s="41" t="s">
        <v>178</v>
      </c>
      <c r="D14" s="41" t="s">
        <v>89</v>
      </c>
      <c r="E14" s="51">
        <v>28</v>
      </c>
      <c r="F14" s="51"/>
      <c r="G14" s="51"/>
      <c r="H14" s="51">
        <v>27.12</v>
      </c>
      <c r="I14" s="51"/>
      <c r="J14" s="51"/>
      <c r="K14" s="51"/>
      <c r="L14" s="51">
        <v>31.27</v>
      </c>
      <c r="M14" s="51"/>
      <c r="N14" s="51"/>
      <c r="O14" s="51"/>
      <c r="P14" s="1">
        <f t="shared" si="0"/>
        <v>3</v>
      </c>
      <c r="Q14" s="2">
        <f t="shared" si="1"/>
        <v>0.07593568515948192</v>
      </c>
      <c r="R14" s="56">
        <f t="shared" si="2"/>
        <v>28.796666666666667</v>
      </c>
      <c r="S14" s="55">
        <f t="shared" si="3"/>
        <v>28.796666666666667</v>
      </c>
      <c r="T14" s="51">
        <v>26.68</v>
      </c>
      <c r="U14" s="119">
        <v>36.25</v>
      </c>
    </row>
    <row r="15" spans="1:21" ht="85.5" customHeight="1">
      <c r="A15" s="70" t="s">
        <v>174</v>
      </c>
      <c r="B15" s="44" t="s">
        <v>31</v>
      </c>
      <c r="C15" s="41" t="s">
        <v>179</v>
      </c>
      <c r="D15" s="41" t="s">
        <v>113</v>
      </c>
      <c r="E15" s="51"/>
      <c r="F15" s="165"/>
      <c r="G15" s="165">
        <v>205.1</v>
      </c>
      <c r="H15" s="165"/>
      <c r="I15" s="165">
        <v>180.8</v>
      </c>
      <c r="J15" s="165"/>
      <c r="K15" s="165"/>
      <c r="L15" s="165"/>
      <c r="M15" s="165"/>
      <c r="N15" s="165">
        <v>214.7</v>
      </c>
      <c r="O15" s="165"/>
      <c r="P15" s="1">
        <f t="shared" si="0"/>
        <v>3</v>
      </c>
      <c r="Q15" s="2">
        <f t="shared" si="1"/>
        <v>0.08727833275078707</v>
      </c>
      <c r="R15" s="56">
        <f t="shared" si="2"/>
        <v>200.19999999999996</v>
      </c>
      <c r="S15" s="55">
        <f t="shared" si="3"/>
        <v>200.19999999999996</v>
      </c>
      <c r="T15" s="51">
        <v>200.2</v>
      </c>
      <c r="U15" s="119">
        <v>200</v>
      </c>
    </row>
    <row r="16" spans="1:21" ht="60.75" customHeight="1">
      <c r="A16" s="70" t="s">
        <v>12</v>
      </c>
      <c r="B16" s="44" t="s">
        <v>31</v>
      </c>
      <c r="C16" s="41" t="s">
        <v>181</v>
      </c>
      <c r="D16" s="41" t="s">
        <v>13</v>
      </c>
      <c r="E16" s="51"/>
      <c r="F16" s="51">
        <v>177.3</v>
      </c>
      <c r="G16" s="51">
        <v>203.98</v>
      </c>
      <c r="H16" s="51"/>
      <c r="I16" s="51">
        <v>180.8</v>
      </c>
      <c r="J16" s="51"/>
      <c r="K16" s="51"/>
      <c r="L16" s="51"/>
      <c r="M16" s="51"/>
      <c r="N16" s="51">
        <v>210</v>
      </c>
      <c r="O16" s="51"/>
      <c r="P16" s="1">
        <f t="shared" si="0"/>
        <v>4</v>
      </c>
      <c r="Q16" s="2">
        <f t="shared" si="1"/>
        <v>0.08486038611475592</v>
      </c>
      <c r="R16" s="56">
        <f t="shared" si="2"/>
        <v>193.01999999999998</v>
      </c>
      <c r="S16" s="55">
        <f t="shared" si="3"/>
        <v>193.01999999999998</v>
      </c>
      <c r="T16" s="51">
        <v>192.7</v>
      </c>
      <c r="U16" s="119">
        <v>201.54</v>
      </c>
    </row>
    <row r="17" spans="1:18" s="54" customFormat="1" ht="36.75" customHeight="1">
      <c r="A17" s="196" t="s">
        <v>217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</row>
  </sheetData>
  <sheetProtection/>
  <mergeCells count="20">
    <mergeCell ref="S5:S7"/>
    <mergeCell ref="A8:T8"/>
    <mergeCell ref="C5:C7"/>
    <mergeCell ref="O6:O7"/>
    <mergeCell ref="U5:U7"/>
    <mergeCell ref="D5:D7"/>
    <mergeCell ref="F6:F7"/>
    <mergeCell ref="I6:I7"/>
    <mergeCell ref="N6:N7"/>
    <mergeCell ref="T5:T7"/>
    <mergeCell ref="P1:R1"/>
    <mergeCell ref="A3:R3"/>
    <mergeCell ref="E5:O5"/>
    <mergeCell ref="B5:B7"/>
    <mergeCell ref="E6:E7"/>
    <mergeCell ref="A17:R17"/>
    <mergeCell ref="P5:P7"/>
    <mergeCell ref="Q5:Q7"/>
    <mergeCell ref="R5:R7"/>
    <mergeCell ref="A5:A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85" zoomScaleNormal="85" zoomScalePageLayoutView="0" workbookViewId="0" topLeftCell="A7">
      <selection activeCell="G6" sqref="G6:G7"/>
    </sheetView>
  </sheetViews>
  <sheetFormatPr defaultColWidth="9.140625" defaultRowHeight="15"/>
  <cols>
    <col min="1" max="1" width="14.140625" style="11" customWidth="1"/>
    <col min="2" max="2" width="8.421875" style="11" customWidth="1"/>
    <col min="3" max="3" width="23.7109375" style="11" customWidth="1"/>
    <col min="4" max="4" width="19.8515625" style="11" customWidth="1"/>
    <col min="5" max="5" width="13.7109375" style="12" customWidth="1"/>
    <col min="6" max="6" width="11.140625" style="12" customWidth="1"/>
    <col min="7" max="7" width="11.57421875" style="12" customWidth="1"/>
    <col min="8" max="11" width="12.140625" style="12" customWidth="1"/>
    <col min="12" max="12" width="12.57421875" style="12" customWidth="1"/>
    <col min="13" max="13" width="8.57421875" style="12" customWidth="1"/>
    <col min="14" max="14" width="8.28125" style="12" customWidth="1"/>
    <col min="15" max="15" width="21.28125" style="12" customWidth="1"/>
    <col min="16" max="17" width="15.7109375" style="12" customWidth="1"/>
    <col min="18" max="18" width="16.7109375" style="11" customWidth="1"/>
    <col min="19" max="16384" width="9.140625" style="11" customWidth="1"/>
  </cols>
  <sheetData>
    <row r="1" spans="14:17" ht="20.25" customHeight="1">
      <c r="N1" s="213" t="s">
        <v>67</v>
      </c>
      <c r="O1" s="213"/>
      <c r="P1" s="11"/>
      <c r="Q1" s="11"/>
    </row>
    <row r="2" ht="21" customHeight="1" hidden="1"/>
    <row r="3" spans="1:17" ht="27.75" customHeight="1">
      <c r="A3" s="214" t="s">
        <v>292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11"/>
      <c r="Q3" s="11"/>
    </row>
    <row r="4" spans="1:17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8" s="14" customFormat="1" ht="30.75" customHeight="1">
      <c r="A5" s="179" t="s">
        <v>52</v>
      </c>
      <c r="B5" s="179" t="s">
        <v>30</v>
      </c>
      <c r="C5" s="179" t="s">
        <v>51</v>
      </c>
      <c r="D5" s="179" t="s">
        <v>18</v>
      </c>
      <c r="E5" s="208" t="s">
        <v>64</v>
      </c>
      <c r="F5" s="208"/>
      <c r="G5" s="208"/>
      <c r="H5" s="208"/>
      <c r="I5" s="208"/>
      <c r="J5" s="208"/>
      <c r="K5" s="208"/>
      <c r="L5" s="208"/>
      <c r="M5" s="179" t="s">
        <v>54</v>
      </c>
      <c r="N5" s="184" t="s">
        <v>55</v>
      </c>
      <c r="O5" s="189" t="s">
        <v>264</v>
      </c>
      <c r="P5" s="177" t="s">
        <v>286</v>
      </c>
      <c r="Q5" s="173" t="s">
        <v>273</v>
      </c>
      <c r="R5" s="173" t="s">
        <v>277</v>
      </c>
    </row>
    <row r="6" spans="1:18" s="14" customFormat="1" ht="36" customHeight="1">
      <c r="A6" s="179"/>
      <c r="B6" s="179"/>
      <c r="C6" s="179"/>
      <c r="D6" s="179"/>
      <c r="E6" s="184" t="s">
        <v>362</v>
      </c>
      <c r="F6" s="184" t="s">
        <v>363</v>
      </c>
      <c r="G6" s="179" t="s">
        <v>369</v>
      </c>
      <c r="H6" s="157"/>
      <c r="I6" s="215" t="s">
        <v>370</v>
      </c>
      <c r="J6" s="215" t="s">
        <v>371</v>
      </c>
      <c r="K6" s="215" t="s">
        <v>323</v>
      </c>
      <c r="L6" s="184" t="s">
        <v>372</v>
      </c>
      <c r="M6" s="179"/>
      <c r="N6" s="209"/>
      <c r="O6" s="189"/>
      <c r="P6" s="177"/>
      <c r="Q6" s="173"/>
      <c r="R6" s="173"/>
    </row>
    <row r="7" spans="1:18" s="14" customFormat="1" ht="100.5" customHeight="1">
      <c r="A7" s="184"/>
      <c r="B7" s="184"/>
      <c r="C7" s="184"/>
      <c r="D7" s="184"/>
      <c r="E7" s="204"/>
      <c r="F7" s="207"/>
      <c r="G7" s="180"/>
      <c r="H7" s="163" t="s">
        <v>346</v>
      </c>
      <c r="I7" s="216"/>
      <c r="J7" s="216"/>
      <c r="K7" s="216"/>
      <c r="L7" s="207"/>
      <c r="M7" s="184"/>
      <c r="N7" s="209"/>
      <c r="O7" s="205"/>
      <c r="P7" s="206"/>
      <c r="Q7" s="173"/>
      <c r="R7" s="173"/>
    </row>
    <row r="8" spans="1:18" s="15" customFormat="1" ht="27.75" customHeight="1">
      <c r="A8" s="210" t="s">
        <v>15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2"/>
      <c r="R8" s="120"/>
    </row>
    <row r="9" spans="1:18" s="15" customFormat="1" ht="101.25" customHeight="1">
      <c r="A9" s="44" t="s">
        <v>153</v>
      </c>
      <c r="B9" s="44" t="s">
        <v>31</v>
      </c>
      <c r="C9" s="41" t="s">
        <v>182</v>
      </c>
      <c r="D9" s="41" t="s">
        <v>231</v>
      </c>
      <c r="E9" s="51">
        <v>350</v>
      </c>
      <c r="F9" s="51"/>
      <c r="G9" s="51">
        <v>345</v>
      </c>
      <c r="H9" s="51"/>
      <c r="I9" s="51"/>
      <c r="J9" s="51"/>
      <c r="K9" s="51"/>
      <c r="L9" s="51">
        <v>327.7</v>
      </c>
      <c r="M9" s="1">
        <f aca="true" t="shared" si="0" ref="M9:M16">COUNT(E9:L9)</f>
        <v>3</v>
      </c>
      <c r="N9" s="2">
        <f aca="true" t="shared" si="1" ref="N9:N16">STDEVA(E9:L9)/(SUM(E9:L9)/COUNTIF(E9:L9,"&gt;0"))</f>
        <v>0.03432592923688336</v>
      </c>
      <c r="O9" s="56">
        <f aca="true" t="shared" si="2" ref="O9:O16">1/M9*(SUM(E9:L9))</f>
        <v>340.9</v>
      </c>
      <c r="P9" s="55">
        <f aca="true" t="shared" si="3" ref="P9:P16">O9</f>
        <v>340.9</v>
      </c>
      <c r="Q9" s="51">
        <v>365.83</v>
      </c>
      <c r="R9" s="118">
        <v>379</v>
      </c>
    </row>
    <row r="10" spans="1:18" s="15" customFormat="1" ht="101.25" customHeight="1">
      <c r="A10" s="127" t="s">
        <v>153</v>
      </c>
      <c r="B10" s="128" t="s">
        <v>31</v>
      </c>
      <c r="C10" s="129" t="s">
        <v>303</v>
      </c>
      <c r="D10" s="129" t="s">
        <v>237</v>
      </c>
      <c r="E10" s="51">
        <v>450</v>
      </c>
      <c r="F10" s="51">
        <v>465</v>
      </c>
      <c r="G10" s="51">
        <v>580</v>
      </c>
      <c r="H10" s="51"/>
      <c r="I10" s="51"/>
      <c r="J10" s="51"/>
      <c r="K10" s="51"/>
      <c r="L10" s="51"/>
      <c r="M10" s="1">
        <f t="shared" si="0"/>
        <v>3</v>
      </c>
      <c r="N10" s="2">
        <f t="shared" si="1"/>
        <v>0.14271965413613263</v>
      </c>
      <c r="O10" s="56">
        <f t="shared" si="2"/>
        <v>498.3333333333333</v>
      </c>
      <c r="P10" s="55">
        <f t="shared" si="3"/>
        <v>498.3333333333333</v>
      </c>
      <c r="Q10" s="51" t="s">
        <v>339</v>
      </c>
      <c r="R10" s="119" t="s">
        <v>339</v>
      </c>
    </row>
    <row r="11" spans="1:18" s="15" customFormat="1" ht="96.75" customHeight="1">
      <c r="A11" s="127" t="s">
        <v>153</v>
      </c>
      <c r="B11" s="128" t="s">
        <v>31</v>
      </c>
      <c r="C11" s="129" t="s">
        <v>232</v>
      </c>
      <c r="D11" s="129" t="s">
        <v>237</v>
      </c>
      <c r="E11" s="51">
        <v>430</v>
      </c>
      <c r="F11" s="51">
        <v>460</v>
      </c>
      <c r="G11" s="51">
        <v>480</v>
      </c>
      <c r="H11" s="51"/>
      <c r="I11" s="51"/>
      <c r="J11" s="51"/>
      <c r="K11" s="51"/>
      <c r="L11" s="51"/>
      <c r="M11" s="1">
        <f t="shared" si="0"/>
        <v>3</v>
      </c>
      <c r="N11" s="2">
        <f t="shared" si="1"/>
        <v>0.055108280549421525</v>
      </c>
      <c r="O11" s="56">
        <f t="shared" si="2"/>
        <v>456.66666666666663</v>
      </c>
      <c r="P11" s="55">
        <f t="shared" si="3"/>
        <v>456.66666666666663</v>
      </c>
      <c r="Q11" s="51">
        <v>477.5</v>
      </c>
      <c r="R11" s="119">
        <v>494</v>
      </c>
    </row>
    <row r="12" spans="1:18" s="15" customFormat="1" ht="87" customHeight="1">
      <c r="A12" s="44" t="s">
        <v>233</v>
      </c>
      <c r="B12" s="44" t="s">
        <v>31</v>
      </c>
      <c r="C12" s="41" t="s">
        <v>234</v>
      </c>
      <c r="D12" s="41" t="s">
        <v>11</v>
      </c>
      <c r="E12" s="51">
        <v>270</v>
      </c>
      <c r="F12" s="51">
        <v>200</v>
      </c>
      <c r="G12" s="51">
        <v>275</v>
      </c>
      <c r="H12" s="51"/>
      <c r="I12" s="51"/>
      <c r="J12" s="51">
        <v>261.79</v>
      </c>
      <c r="K12" s="51"/>
      <c r="L12" s="51"/>
      <c r="M12" s="1">
        <f t="shared" si="0"/>
        <v>4</v>
      </c>
      <c r="N12" s="2">
        <f t="shared" si="1"/>
        <v>0.1386290603551305</v>
      </c>
      <c r="O12" s="56">
        <f t="shared" si="2"/>
        <v>251.6975</v>
      </c>
      <c r="P12" s="55">
        <f t="shared" si="3"/>
        <v>251.6975</v>
      </c>
      <c r="Q12" s="51">
        <v>234.17</v>
      </c>
      <c r="R12" s="119">
        <v>261</v>
      </c>
    </row>
    <row r="13" spans="1:18" s="15" customFormat="1" ht="80.25" customHeight="1">
      <c r="A13" s="44" t="s">
        <v>233</v>
      </c>
      <c r="B13" s="44" t="s">
        <v>31</v>
      </c>
      <c r="C13" s="41" t="s">
        <v>235</v>
      </c>
      <c r="D13" s="41" t="s">
        <v>11</v>
      </c>
      <c r="E13" s="51">
        <v>270</v>
      </c>
      <c r="F13" s="51">
        <v>210</v>
      </c>
      <c r="G13" s="51">
        <v>270</v>
      </c>
      <c r="H13" s="51"/>
      <c r="I13" s="51"/>
      <c r="J13" s="51"/>
      <c r="K13" s="51"/>
      <c r="L13" s="51"/>
      <c r="M13" s="1">
        <f t="shared" si="0"/>
        <v>3</v>
      </c>
      <c r="N13" s="2">
        <f t="shared" si="1"/>
        <v>0.13856406460551018</v>
      </c>
      <c r="O13" s="56">
        <f t="shared" si="2"/>
        <v>250</v>
      </c>
      <c r="P13" s="55">
        <f t="shared" si="3"/>
        <v>250</v>
      </c>
      <c r="Q13" s="51">
        <v>240</v>
      </c>
      <c r="R13" s="119">
        <v>266</v>
      </c>
    </row>
    <row r="14" spans="1:18" ht="79.5" customHeight="1">
      <c r="A14" s="44" t="s">
        <v>233</v>
      </c>
      <c r="B14" s="44" t="s">
        <v>31</v>
      </c>
      <c r="C14" s="41" t="s">
        <v>236</v>
      </c>
      <c r="D14" s="72" t="s">
        <v>11</v>
      </c>
      <c r="E14" s="51">
        <v>800</v>
      </c>
      <c r="F14" s="51"/>
      <c r="G14" s="51">
        <v>650</v>
      </c>
      <c r="H14" s="51">
        <v>483.42</v>
      </c>
      <c r="I14" s="51"/>
      <c r="J14" s="51"/>
      <c r="K14" s="51"/>
      <c r="L14" s="51"/>
      <c r="M14" s="1">
        <f t="shared" si="0"/>
        <v>3</v>
      </c>
      <c r="N14" s="2">
        <f t="shared" si="1"/>
        <v>0.24572365719279315</v>
      </c>
      <c r="O14" s="56">
        <f t="shared" si="2"/>
        <v>644.4733333333334</v>
      </c>
      <c r="P14" s="55">
        <f>O14</f>
        <v>644.4733333333334</v>
      </c>
      <c r="Q14" s="51">
        <v>563.33</v>
      </c>
      <c r="R14" s="119">
        <v>628</v>
      </c>
    </row>
    <row r="15" spans="1:18" ht="79.5" customHeight="1">
      <c r="A15" s="127" t="s">
        <v>304</v>
      </c>
      <c r="B15" s="128" t="s">
        <v>31</v>
      </c>
      <c r="C15" s="129" t="s">
        <v>306</v>
      </c>
      <c r="D15" s="129" t="s">
        <v>307</v>
      </c>
      <c r="E15" s="152">
        <v>260</v>
      </c>
      <c r="F15" s="152">
        <v>220</v>
      </c>
      <c r="G15" s="51"/>
      <c r="H15" s="51"/>
      <c r="I15" s="51"/>
      <c r="J15" s="51"/>
      <c r="K15" s="51">
        <v>236.19</v>
      </c>
      <c r="L15" s="51"/>
      <c r="M15" s="1">
        <f t="shared" si="0"/>
        <v>3</v>
      </c>
      <c r="N15" s="2">
        <f t="shared" si="1"/>
        <v>0.08428184085652213</v>
      </c>
      <c r="O15" s="56">
        <f t="shared" si="2"/>
        <v>238.73000000000002</v>
      </c>
      <c r="P15" s="55">
        <f>O15</f>
        <v>238.73000000000002</v>
      </c>
      <c r="Q15" s="51" t="s">
        <v>339</v>
      </c>
      <c r="R15" s="119" t="s">
        <v>339</v>
      </c>
    </row>
    <row r="16" spans="1:18" ht="79.5" customHeight="1">
      <c r="A16" s="44" t="s">
        <v>304</v>
      </c>
      <c r="B16" s="44" t="s">
        <v>31</v>
      </c>
      <c r="C16" s="41" t="s">
        <v>305</v>
      </c>
      <c r="D16" s="72"/>
      <c r="E16" s="51">
        <v>600</v>
      </c>
      <c r="F16" s="51"/>
      <c r="G16" s="51">
        <v>560</v>
      </c>
      <c r="H16" s="51"/>
      <c r="I16" s="51">
        <v>344.65</v>
      </c>
      <c r="J16" s="51"/>
      <c r="K16" s="51"/>
      <c r="L16" s="51"/>
      <c r="M16" s="1">
        <f t="shared" si="0"/>
        <v>3</v>
      </c>
      <c r="N16" s="2">
        <f t="shared" si="1"/>
        <v>0.2738378878141951</v>
      </c>
      <c r="O16" s="56">
        <f t="shared" si="2"/>
        <v>501.55</v>
      </c>
      <c r="P16" s="55">
        <f t="shared" si="3"/>
        <v>501.55</v>
      </c>
      <c r="Q16" s="51" t="s">
        <v>339</v>
      </c>
      <c r="R16" s="118" t="s">
        <v>339</v>
      </c>
    </row>
    <row r="18" spans="5:17" s="64" customFormat="1" ht="13.5"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8" s="64" customFormat="1" ht="13.5">
      <c r="A19" s="203" t="s">
        <v>228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</row>
    <row r="20" spans="1:18" s="64" customFormat="1" ht="13.5">
      <c r="A20" s="203" t="s">
        <v>335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</row>
    <row r="21" spans="5:17" s="64" customFormat="1" ht="13.5"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</sheetData>
  <sheetProtection/>
  <mergeCells count="23">
    <mergeCell ref="A20:R20"/>
    <mergeCell ref="I6:I7"/>
    <mergeCell ref="J6:J7"/>
    <mergeCell ref="K6:K7"/>
    <mergeCell ref="Q5:Q7"/>
    <mergeCell ref="E5:L5"/>
    <mergeCell ref="N5:N7"/>
    <mergeCell ref="A8:Q8"/>
    <mergeCell ref="N1:O1"/>
    <mergeCell ref="A3:O3"/>
    <mergeCell ref="A5:A7"/>
    <mergeCell ref="C5:C7"/>
    <mergeCell ref="M5:M7"/>
    <mergeCell ref="R5:R7"/>
    <mergeCell ref="A19:R19"/>
    <mergeCell ref="B5:B7"/>
    <mergeCell ref="E6:E7"/>
    <mergeCell ref="O5:O7"/>
    <mergeCell ref="D5:D7"/>
    <mergeCell ref="G6:G7"/>
    <mergeCell ref="P5:P7"/>
    <mergeCell ref="L6:L7"/>
    <mergeCell ref="F6:F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70" zoomScaleNormal="70" zoomScalePageLayoutView="0" workbookViewId="0" topLeftCell="A1">
      <selection activeCell="H7" sqref="H7"/>
    </sheetView>
  </sheetViews>
  <sheetFormatPr defaultColWidth="9.140625" defaultRowHeight="15"/>
  <cols>
    <col min="1" max="1" width="21.7109375" style="8" customWidth="1"/>
    <col min="2" max="2" width="9.7109375" style="8" customWidth="1"/>
    <col min="3" max="3" width="29.7109375" style="8" customWidth="1"/>
    <col min="4" max="4" width="11.00390625" style="8" customWidth="1"/>
    <col min="5" max="5" width="16.140625" style="9" customWidth="1"/>
    <col min="6" max="6" width="12.28125" style="9" customWidth="1"/>
    <col min="7" max="7" width="12.421875" style="9" customWidth="1"/>
    <col min="8" max="9" width="12.00390625" style="9" customWidth="1"/>
    <col min="10" max="10" width="9.7109375" style="9" customWidth="1"/>
    <col min="11" max="11" width="10.8515625" style="9" customWidth="1"/>
    <col min="12" max="12" width="23.28125" style="9" customWidth="1"/>
    <col min="13" max="14" width="17.421875" style="9" customWidth="1"/>
    <col min="15" max="15" width="16.57421875" style="8" customWidth="1"/>
    <col min="16" max="16384" width="9.140625" style="8" customWidth="1"/>
  </cols>
  <sheetData>
    <row r="1" spans="10:14" ht="19.5" customHeight="1">
      <c r="J1" s="194" t="s">
        <v>68</v>
      </c>
      <c r="K1" s="194"/>
      <c r="L1" s="194"/>
      <c r="M1" s="8"/>
      <c r="N1" s="8"/>
    </row>
    <row r="3" spans="1:12" s="40" customFormat="1" ht="24" customHeight="1">
      <c r="A3" s="217" t="s">
        <v>293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5:14" ht="10.5">
      <c r="E4" s="8"/>
      <c r="F4" s="8"/>
      <c r="G4" s="8"/>
      <c r="H4" s="8"/>
      <c r="I4" s="8"/>
      <c r="J4" s="8"/>
      <c r="K4" s="8"/>
      <c r="L4" s="8"/>
      <c r="M4" s="8"/>
      <c r="N4" s="8"/>
    </row>
    <row r="6" spans="1:15" s="10" customFormat="1" ht="36.75" customHeight="1">
      <c r="A6" s="179" t="s">
        <v>52</v>
      </c>
      <c r="B6" s="179" t="s">
        <v>30</v>
      </c>
      <c r="C6" s="179" t="s">
        <v>51</v>
      </c>
      <c r="D6" s="179" t="s">
        <v>18</v>
      </c>
      <c r="E6" s="208" t="s">
        <v>64</v>
      </c>
      <c r="F6" s="208"/>
      <c r="G6" s="208"/>
      <c r="H6" s="208"/>
      <c r="I6" s="208"/>
      <c r="J6" s="184" t="s">
        <v>54</v>
      </c>
      <c r="K6" s="184" t="s">
        <v>55</v>
      </c>
      <c r="L6" s="205" t="s">
        <v>265</v>
      </c>
      <c r="M6" s="206" t="s">
        <v>294</v>
      </c>
      <c r="N6" s="174" t="s">
        <v>275</v>
      </c>
      <c r="O6" s="173" t="s">
        <v>277</v>
      </c>
    </row>
    <row r="7" spans="1:15" s="10" customFormat="1" ht="126" customHeight="1">
      <c r="A7" s="179"/>
      <c r="B7" s="179"/>
      <c r="C7" s="179"/>
      <c r="D7" s="179"/>
      <c r="E7" s="110" t="s">
        <v>373</v>
      </c>
      <c r="F7" s="69" t="s">
        <v>362</v>
      </c>
      <c r="G7" s="69" t="s">
        <v>363</v>
      </c>
      <c r="H7" s="69" t="s">
        <v>369</v>
      </c>
      <c r="I7" s="110" t="s">
        <v>322</v>
      </c>
      <c r="J7" s="185"/>
      <c r="K7" s="185"/>
      <c r="L7" s="218"/>
      <c r="M7" s="219"/>
      <c r="N7" s="176"/>
      <c r="O7" s="173"/>
    </row>
    <row r="8" spans="1:14" ht="26.25" customHeight="1">
      <c r="A8" s="220" t="s">
        <v>10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8"/>
    </row>
    <row r="9" spans="1:15" ht="93.75" customHeight="1">
      <c r="A9" s="44" t="s">
        <v>158</v>
      </c>
      <c r="B9" s="44" t="s">
        <v>31</v>
      </c>
      <c r="C9" s="41" t="s">
        <v>243</v>
      </c>
      <c r="D9" s="41" t="s">
        <v>90</v>
      </c>
      <c r="E9" s="51">
        <v>152</v>
      </c>
      <c r="F9" s="51">
        <v>190</v>
      </c>
      <c r="G9" s="51">
        <v>150</v>
      </c>
      <c r="H9" s="51">
        <v>205</v>
      </c>
      <c r="I9" s="51">
        <v>150.27</v>
      </c>
      <c r="J9" s="1">
        <f>COUNT(E9:I9)</f>
        <v>5</v>
      </c>
      <c r="K9" s="2">
        <f>STDEVA(E9:I9)/(SUM(E9:I9)/COUNTIF(E9:I9,"&gt;0"))</f>
        <v>0.15436125726214675</v>
      </c>
      <c r="L9" s="56">
        <f>1/J9*(SUM(E9:I9))</f>
        <v>169.454</v>
      </c>
      <c r="M9" s="55">
        <f>L9</f>
        <v>169.454</v>
      </c>
      <c r="N9" s="51">
        <v>166.67</v>
      </c>
      <c r="O9" s="118">
        <v>162.7</v>
      </c>
    </row>
    <row r="10" spans="1:15" ht="87.75" customHeight="1">
      <c r="A10" s="44" t="s">
        <v>158</v>
      </c>
      <c r="B10" s="44" t="s">
        <v>31</v>
      </c>
      <c r="C10" s="41" t="s">
        <v>238</v>
      </c>
      <c r="D10" s="41" t="s">
        <v>91</v>
      </c>
      <c r="E10" s="51">
        <v>157</v>
      </c>
      <c r="F10" s="51">
        <v>180</v>
      </c>
      <c r="G10" s="51">
        <v>140</v>
      </c>
      <c r="H10" s="51">
        <v>220</v>
      </c>
      <c r="I10" s="51"/>
      <c r="J10" s="1">
        <f>COUNT(E10:I10)</f>
        <v>4</v>
      </c>
      <c r="K10" s="2">
        <f>STDEVA(E10:I10)/(SUM(E10:I10)/COUNTIF(E10:I10,"&gt;0"))</f>
        <v>0.19871090990476997</v>
      </c>
      <c r="L10" s="56">
        <f>1/J10*(SUM(E10:I10))</f>
        <v>174.25</v>
      </c>
      <c r="M10" s="55">
        <f>L10</f>
        <v>174.25</v>
      </c>
      <c r="N10" s="51">
        <v>165.17</v>
      </c>
      <c r="O10" s="119">
        <v>166.04</v>
      </c>
    </row>
    <row r="11" spans="1:15" ht="78.75" customHeight="1">
      <c r="A11" s="44" t="s">
        <v>158</v>
      </c>
      <c r="B11" s="44" t="s">
        <v>31</v>
      </c>
      <c r="C11" s="41" t="s">
        <v>239</v>
      </c>
      <c r="D11" s="41" t="s">
        <v>91</v>
      </c>
      <c r="E11" s="51">
        <v>185</v>
      </c>
      <c r="F11" s="51">
        <v>240</v>
      </c>
      <c r="G11" s="51">
        <v>190</v>
      </c>
      <c r="H11" s="51">
        <v>260</v>
      </c>
      <c r="I11" s="51">
        <v>193.67</v>
      </c>
      <c r="J11" s="1">
        <f>COUNT(E11:I11)</f>
        <v>5</v>
      </c>
      <c r="K11" s="2">
        <f>STDEVA(E11:I11)/(SUM(E11:I11)/COUNTIF(E11:I11,"&gt;0"))</f>
        <v>0.15904105676902813</v>
      </c>
      <c r="L11" s="56">
        <f>1/J11*(SUM(E11:I11))</f>
        <v>213.73400000000004</v>
      </c>
      <c r="M11" s="55">
        <f>L11</f>
        <v>213.73400000000004</v>
      </c>
      <c r="N11" s="51">
        <v>210</v>
      </c>
      <c r="O11" s="119">
        <v>209</v>
      </c>
    </row>
    <row r="12" spans="1:15" ht="84" customHeight="1">
      <c r="A12" s="44" t="s">
        <v>158</v>
      </c>
      <c r="B12" s="44" t="s">
        <v>31</v>
      </c>
      <c r="C12" s="41" t="s">
        <v>240</v>
      </c>
      <c r="D12" s="41" t="s">
        <v>91</v>
      </c>
      <c r="E12" s="51">
        <v>155</v>
      </c>
      <c r="F12" s="51">
        <v>170</v>
      </c>
      <c r="G12" s="51">
        <v>170</v>
      </c>
      <c r="H12" s="51">
        <v>215</v>
      </c>
      <c r="I12" s="51"/>
      <c r="J12" s="1">
        <f>COUNT(E12:I12)</f>
        <v>4</v>
      </c>
      <c r="K12" s="2">
        <f>STDEVA(E12:I12)/(SUM(E12:I12)/COUNTIF(E12:I12,"&gt;0"))</f>
        <v>0.14637049078046852</v>
      </c>
      <c r="L12" s="56">
        <f>1/J12*(SUM(E12:I12))</f>
        <v>177.5</v>
      </c>
      <c r="M12" s="55">
        <f>L12</f>
        <v>177.5</v>
      </c>
      <c r="N12" s="51">
        <v>175</v>
      </c>
      <c r="O12" s="119">
        <v>176.14</v>
      </c>
    </row>
    <row r="13" spans="1:15" ht="84" customHeight="1">
      <c r="A13" s="127" t="s">
        <v>241</v>
      </c>
      <c r="B13" s="128" t="s">
        <v>31</v>
      </c>
      <c r="C13" s="129" t="s">
        <v>242</v>
      </c>
      <c r="D13" s="129" t="s">
        <v>90</v>
      </c>
      <c r="E13" s="130">
        <v>152</v>
      </c>
      <c r="F13" s="130">
        <v>170</v>
      </c>
      <c r="G13" s="51">
        <v>160</v>
      </c>
      <c r="H13" s="51">
        <v>205</v>
      </c>
      <c r="I13" s="51"/>
      <c r="J13" s="1">
        <f>COUNT(E13:I13)</f>
        <v>4</v>
      </c>
      <c r="K13" s="2">
        <f>STDEVA(E13:I13)/(SUM(E13:I13)/COUNTIF(E13:I13,"&gt;0"))</f>
        <v>0.13599840084934522</v>
      </c>
      <c r="L13" s="56">
        <f>1/J13*(SUM(E13:I13))</f>
        <v>171.75</v>
      </c>
      <c r="M13" s="55">
        <f>L13</f>
        <v>171.75</v>
      </c>
      <c r="N13" s="131">
        <v>180.83</v>
      </c>
      <c r="O13" s="132">
        <v>172</v>
      </c>
    </row>
    <row r="14" spans="1:14" ht="35.25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8"/>
    </row>
  </sheetData>
  <sheetProtection/>
  <mergeCells count="15">
    <mergeCell ref="K6:K7"/>
    <mergeCell ref="L6:L7"/>
    <mergeCell ref="M6:M7"/>
    <mergeCell ref="A14:M14"/>
    <mergeCell ref="A8:M8"/>
    <mergeCell ref="O6:O7"/>
    <mergeCell ref="N6:N7"/>
    <mergeCell ref="J1:L1"/>
    <mergeCell ref="A3:L3"/>
    <mergeCell ref="A6:A7"/>
    <mergeCell ref="B6:B7"/>
    <mergeCell ref="C6:C7"/>
    <mergeCell ref="D6:D7"/>
    <mergeCell ref="E6:I6"/>
    <mergeCell ref="J6:J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="70" zoomScaleNormal="70" zoomScalePageLayoutView="0" workbookViewId="0" topLeftCell="A7">
      <selection activeCell="L6" sqref="L6:L7"/>
    </sheetView>
  </sheetViews>
  <sheetFormatPr defaultColWidth="9.140625" defaultRowHeight="15"/>
  <cols>
    <col min="1" max="1" width="16.8515625" style="16" customWidth="1"/>
    <col min="2" max="2" width="7.8515625" style="16" customWidth="1"/>
    <col min="3" max="3" width="17.7109375" style="16" customWidth="1"/>
    <col min="4" max="4" width="24.57421875" style="16" customWidth="1"/>
    <col min="5" max="5" width="16.00390625" style="17" customWidth="1"/>
    <col min="6" max="11" width="13.7109375" style="17" customWidth="1"/>
    <col min="12" max="12" width="14.8515625" style="17" customWidth="1"/>
    <col min="13" max="13" width="12.8515625" style="17" customWidth="1"/>
    <col min="14" max="14" width="9.8515625" style="17" customWidth="1"/>
    <col min="15" max="15" width="12.421875" style="17" customWidth="1"/>
    <col min="16" max="16" width="17.421875" style="17" customWidth="1"/>
    <col min="17" max="17" width="15.7109375" style="17" customWidth="1"/>
    <col min="18" max="18" width="15.7109375" style="17" hidden="1" customWidth="1"/>
    <col min="19" max="19" width="17.7109375" style="17" hidden="1" customWidth="1"/>
    <col min="20" max="20" width="15.8515625" style="16" hidden="1" customWidth="1"/>
    <col min="21" max="21" width="16.57421875" style="16" hidden="1" customWidth="1"/>
    <col min="22" max="22" width="15.7109375" style="17" customWidth="1"/>
    <col min="23" max="23" width="14.8515625" style="16" customWidth="1"/>
    <col min="24" max="16384" width="9.140625" style="16" customWidth="1"/>
  </cols>
  <sheetData>
    <row r="1" spans="14:15" ht="42.75" customHeight="1">
      <c r="N1" s="222" t="s">
        <v>69</v>
      </c>
      <c r="O1" s="222"/>
    </row>
    <row r="3" spans="1:22" ht="41.25" customHeight="1">
      <c r="A3" s="229" t="s">
        <v>295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16"/>
      <c r="R3" s="16"/>
      <c r="S3" s="16"/>
      <c r="V3" s="16"/>
    </row>
    <row r="5" spans="1:23" s="18" customFormat="1" ht="36" customHeight="1">
      <c r="A5" s="179" t="s">
        <v>52</v>
      </c>
      <c r="B5" s="179" t="s">
        <v>30</v>
      </c>
      <c r="C5" s="179" t="s">
        <v>51</v>
      </c>
      <c r="D5" s="179" t="s">
        <v>17</v>
      </c>
      <c r="E5" s="208" t="s">
        <v>64</v>
      </c>
      <c r="F5" s="208"/>
      <c r="G5" s="208"/>
      <c r="H5" s="208"/>
      <c r="I5" s="208"/>
      <c r="J5" s="208"/>
      <c r="K5" s="208"/>
      <c r="L5" s="208"/>
      <c r="M5" s="208"/>
      <c r="N5" s="179" t="s">
        <v>54</v>
      </c>
      <c r="O5" s="179" t="s">
        <v>55</v>
      </c>
      <c r="P5" s="189" t="s">
        <v>265</v>
      </c>
      <c r="Q5" s="206" t="s">
        <v>277</v>
      </c>
      <c r="R5" s="225" t="s">
        <v>267</v>
      </c>
      <c r="S5" s="225" t="s">
        <v>268</v>
      </c>
      <c r="T5" s="225" t="s">
        <v>270</v>
      </c>
      <c r="U5" s="225" t="s">
        <v>271</v>
      </c>
      <c r="V5" s="174" t="s">
        <v>273</v>
      </c>
      <c r="W5" s="173" t="s">
        <v>277</v>
      </c>
    </row>
    <row r="6" spans="1:23" s="18" customFormat="1" ht="38.25" customHeight="1">
      <c r="A6" s="179"/>
      <c r="B6" s="179"/>
      <c r="C6" s="179"/>
      <c r="D6" s="179"/>
      <c r="E6" s="184" t="s">
        <v>362</v>
      </c>
      <c r="F6" s="184" t="s">
        <v>363</v>
      </c>
      <c r="G6" s="157"/>
      <c r="H6" s="146"/>
      <c r="I6" s="157"/>
      <c r="J6" s="148"/>
      <c r="K6" s="148"/>
      <c r="L6" s="184" t="s">
        <v>374</v>
      </c>
      <c r="M6" s="184" t="s">
        <v>322</v>
      </c>
      <c r="N6" s="179"/>
      <c r="O6" s="179"/>
      <c r="P6" s="189"/>
      <c r="Q6" s="228"/>
      <c r="R6" s="225"/>
      <c r="S6" s="225"/>
      <c r="T6" s="225"/>
      <c r="U6" s="225"/>
      <c r="V6" s="175"/>
      <c r="W6" s="173"/>
    </row>
    <row r="7" spans="1:23" s="18" customFormat="1" ht="140.25" customHeight="1">
      <c r="A7" s="179"/>
      <c r="B7" s="179"/>
      <c r="C7" s="179"/>
      <c r="D7" s="179"/>
      <c r="E7" s="226"/>
      <c r="F7" s="226"/>
      <c r="G7" s="167" t="s">
        <v>347</v>
      </c>
      <c r="H7" s="147" t="s">
        <v>321</v>
      </c>
      <c r="I7" s="158" t="s">
        <v>348</v>
      </c>
      <c r="J7" s="149" t="s">
        <v>325</v>
      </c>
      <c r="K7" s="149" t="s">
        <v>344</v>
      </c>
      <c r="L7" s="224"/>
      <c r="M7" s="224"/>
      <c r="N7" s="179"/>
      <c r="O7" s="179"/>
      <c r="P7" s="189"/>
      <c r="Q7" s="219"/>
      <c r="R7" s="225"/>
      <c r="S7" s="225"/>
      <c r="T7" s="225"/>
      <c r="U7" s="225"/>
      <c r="V7" s="176"/>
      <c r="W7" s="173"/>
    </row>
    <row r="8" spans="1:22" ht="41.25" customHeight="1">
      <c r="A8" s="197" t="s">
        <v>36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</row>
    <row r="9" spans="1:23" ht="129.75" customHeight="1">
      <c r="A9" s="44" t="s">
        <v>126</v>
      </c>
      <c r="B9" s="44" t="s">
        <v>31</v>
      </c>
      <c r="C9" s="41" t="s">
        <v>154</v>
      </c>
      <c r="D9" s="41" t="s">
        <v>125</v>
      </c>
      <c r="E9" s="51">
        <v>350</v>
      </c>
      <c r="F9" s="51">
        <v>210</v>
      </c>
      <c r="G9" s="51"/>
      <c r="H9" s="51"/>
      <c r="I9" s="51">
        <v>326.67</v>
      </c>
      <c r="J9" s="51">
        <v>295.75</v>
      </c>
      <c r="K9" s="51">
        <v>395.5</v>
      </c>
      <c r="L9" s="51"/>
      <c r="M9" s="51">
        <v>323.4</v>
      </c>
      <c r="N9" s="1">
        <f aca="true" t="shared" si="0" ref="N9:N14">COUNT(E9:M9)</f>
        <v>6</v>
      </c>
      <c r="O9" s="2">
        <f aca="true" t="shared" si="1" ref="O9:O14">STDEVA(E9:M9)/(SUM(E9:M9)/COUNTIF(E9:M9,"&gt;0"))</f>
        <v>0.19599022590861948</v>
      </c>
      <c r="P9" s="101">
        <f aca="true" t="shared" si="2" ref="P9:P14">1/N9*(SUM(E9:M9))</f>
        <v>316.88666666666666</v>
      </c>
      <c r="Q9" s="102">
        <f aca="true" t="shared" si="3" ref="Q9:Q14">P9</f>
        <v>316.88666666666666</v>
      </c>
      <c r="R9" s="103">
        <v>309</v>
      </c>
      <c r="S9" s="103">
        <v>313</v>
      </c>
      <c r="T9" s="103">
        <v>335</v>
      </c>
      <c r="U9" s="103">
        <v>334.67</v>
      </c>
      <c r="V9" s="28">
        <v>308</v>
      </c>
      <c r="W9" s="121">
        <v>317.5</v>
      </c>
    </row>
    <row r="10" spans="1:23" ht="115.5" customHeight="1">
      <c r="A10" s="44" t="s">
        <v>126</v>
      </c>
      <c r="B10" s="44" t="s">
        <v>31</v>
      </c>
      <c r="C10" s="41" t="s">
        <v>155</v>
      </c>
      <c r="D10" s="41" t="s">
        <v>125</v>
      </c>
      <c r="E10" s="51">
        <v>320</v>
      </c>
      <c r="F10" s="51"/>
      <c r="G10" s="51"/>
      <c r="H10" s="51">
        <v>395.37</v>
      </c>
      <c r="I10" s="51">
        <v>316.67</v>
      </c>
      <c r="J10" s="51">
        <v>272.66</v>
      </c>
      <c r="K10" s="51">
        <v>339</v>
      </c>
      <c r="L10" s="51">
        <v>272.33</v>
      </c>
      <c r="M10" s="51">
        <v>321.67</v>
      </c>
      <c r="N10" s="1">
        <f t="shared" si="0"/>
        <v>7</v>
      </c>
      <c r="O10" s="2">
        <f t="shared" si="1"/>
        <v>0.1312871948877112</v>
      </c>
      <c r="P10" s="101">
        <f t="shared" si="2"/>
        <v>319.6714285714285</v>
      </c>
      <c r="Q10" s="102">
        <f t="shared" si="3"/>
        <v>319.6714285714285</v>
      </c>
      <c r="R10" s="103">
        <v>292</v>
      </c>
      <c r="S10" s="103">
        <v>303</v>
      </c>
      <c r="T10" s="103">
        <v>338.33</v>
      </c>
      <c r="U10" s="103">
        <v>341.33</v>
      </c>
      <c r="V10" s="28">
        <v>302.5</v>
      </c>
      <c r="W10" s="122">
        <v>310</v>
      </c>
    </row>
    <row r="11" spans="1:23" ht="113.25" customHeight="1">
      <c r="A11" s="44" t="s">
        <v>126</v>
      </c>
      <c r="B11" s="44" t="s">
        <v>31</v>
      </c>
      <c r="C11" s="41" t="s">
        <v>156</v>
      </c>
      <c r="D11" s="41" t="s">
        <v>125</v>
      </c>
      <c r="E11" s="51">
        <v>360</v>
      </c>
      <c r="F11" s="51"/>
      <c r="G11" s="51"/>
      <c r="H11" s="51"/>
      <c r="I11" s="51">
        <v>363.33</v>
      </c>
      <c r="J11" s="51"/>
      <c r="K11" s="51"/>
      <c r="L11" s="51"/>
      <c r="M11" s="51">
        <v>346.93</v>
      </c>
      <c r="N11" s="1">
        <f t="shared" si="0"/>
        <v>3</v>
      </c>
      <c r="O11" s="2">
        <f t="shared" si="1"/>
        <v>0.02429874452339359</v>
      </c>
      <c r="P11" s="101">
        <f t="shared" si="2"/>
        <v>356.75333333333333</v>
      </c>
      <c r="Q11" s="102">
        <f t="shared" si="3"/>
        <v>356.75333333333333</v>
      </c>
      <c r="R11" s="103">
        <v>321</v>
      </c>
      <c r="S11" s="103">
        <v>348.5</v>
      </c>
      <c r="T11" s="103">
        <v>355</v>
      </c>
      <c r="U11" s="103">
        <v>338</v>
      </c>
      <c r="V11" s="28">
        <v>319.5</v>
      </c>
      <c r="W11" s="122">
        <v>325</v>
      </c>
    </row>
    <row r="12" spans="1:23" ht="88.5" customHeight="1">
      <c r="A12" s="44" t="s">
        <v>244</v>
      </c>
      <c r="B12" s="44" t="s">
        <v>31</v>
      </c>
      <c r="C12" s="41" t="s">
        <v>245</v>
      </c>
      <c r="D12" s="41" t="s">
        <v>48</v>
      </c>
      <c r="E12" s="51">
        <v>350</v>
      </c>
      <c r="F12" s="51">
        <v>240</v>
      </c>
      <c r="G12" s="51"/>
      <c r="H12" s="51"/>
      <c r="I12" s="51"/>
      <c r="J12" s="51">
        <v>354.9</v>
      </c>
      <c r="K12" s="51">
        <v>474.6</v>
      </c>
      <c r="L12" s="51">
        <v>401</v>
      </c>
      <c r="M12" s="51"/>
      <c r="N12" s="1">
        <f t="shared" si="0"/>
        <v>5</v>
      </c>
      <c r="O12" s="2">
        <f t="shared" si="1"/>
        <v>0.23488630158290863</v>
      </c>
      <c r="P12" s="101">
        <f t="shared" si="2"/>
        <v>364.1</v>
      </c>
      <c r="Q12" s="102">
        <f t="shared" si="3"/>
        <v>364.1</v>
      </c>
      <c r="R12" s="103">
        <v>380.67</v>
      </c>
      <c r="S12" s="103">
        <v>398.2</v>
      </c>
      <c r="T12" s="103">
        <v>406.67</v>
      </c>
      <c r="U12" s="103">
        <v>490.01</v>
      </c>
      <c r="V12" s="28">
        <v>377.5</v>
      </c>
      <c r="W12" s="122">
        <v>350</v>
      </c>
    </row>
    <row r="13" spans="1:23" ht="105" customHeight="1">
      <c r="A13" s="44" t="s">
        <v>246</v>
      </c>
      <c r="B13" s="44" t="s">
        <v>31</v>
      </c>
      <c r="C13" s="41" t="s">
        <v>247</v>
      </c>
      <c r="D13" s="41" t="s">
        <v>92</v>
      </c>
      <c r="E13" s="51">
        <v>650</v>
      </c>
      <c r="F13" s="51">
        <v>370</v>
      </c>
      <c r="G13" s="51">
        <v>450</v>
      </c>
      <c r="H13" s="51"/>
      <c r="I13" s="51"/>
      <c r="J13" s="51"/>
      <c r="K13" s="51"/>
      <c r="L13" s="51"/>
      <c r="M13" s="51"/>
      <c r="N13" s="1">
        <f t="shared" si="0"/>
        <v>3</v>
      </c>
      <c r="O13" s="2">
        <f t="shared" si="1"/>
        <v>0.2943307163644073</v>
      </c>
      <c r="P13" s="101">
        <f t="shared" si="2"/>
        <v>490</v>
      </c>
      <c r="Q13" s="102">
        <f t="shared" si="3"/>
        <v>490</v>
      </c>
      <c r="R13" s="103">
        <v>355.85</v>
      </c>
      <c r="S13" s="103">
        <v>446.67</v>
      </c>
      <c r="T13" s="103">
        <v>446.67</v>
      </c>
      <c r="U13" s="103">
        <v>418.85</v>
      </c>
      <c r="V13" s="28">
        <v>425.08</v>
      </c>
      <c r="W13" s="122">
        <v>450</v>
      </c>
    </row>
    <row r="14" spans="1:23" ht="100.5" customHeight="1">
      <c r="A14" s="44" t="s">
        <v>246</v>
      </c>
      <c r="B14" s="44" t="s">
        <v>31</v>
      </c>
      <c r="C14" s="41" t="s">
        <v>248</v>
      </c>
      <c r="D14" s="41" t="s">
        <v>92</v>
      </c>
      <c r="E14" s="51">
        <v>600</v>
      </c>
      <c r="F14" s="51">
        <v>380</v>
      </c>
      <c r="G14" s="51">
        <v>430</v>
      </c>
      <c r="H14" s="51"/>
      <c r="I14" s="51"/>
      <c r="J14" s="51"/>
      <c r="K14" s="51"/>
      <c r="L14" s="51"/>
      <c r="M14" s="51"/>
      <c r="N14" s="1">
        <f t="shared" si="0"/>
        <v>3</v>
      </c>
      <c r="O14" s="2">
        <f t="shared" si="1"/>
        <v>0.2453736722270382</v>
      </c>
      <c r="P14" s="101">
        <f t="shared" si="2"/>
        <v>470</v>
      </c>
      <c r="Q14" s="102">
        <f t="shared" si="3"/>
        <v>470</v>
      </c>
      <c r="R14" s="103">
        <v>358.79</v>
      </c>
      <c r="S14" s="103">
        <v>416.67</v>
      </c>
      <c r="T14" s="103">
        <v>416.67</v>
      </c>
      <c r="U14" s="103">
        <v>394.16</v>
      </c>
      <c r="V14" s="28">
        <v>414.92</v>
      </c>
      <c r="W14" s="122">
        <v>447.5</v>
      </c>
    </row>
    <row r="16" spans="1:16" ht="14.25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</row>
    <row r="17" spans="1:16" ht="13.5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</row>
    <row r="18" spans="1:22" ht="13.5">
      <c r="A18" s="222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16"/>
      <c r="R18" s="16"/>
      <c r="S18" s="16"/>
      <c r="V18" s="16"/>
    </row>
    <row r="19" spans="1:22" ht="13.5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16"/>
      <c r="R19" s="16"/>
      <c r="S19" s="16"/>
      <c r="V19" s="16"/>
    </row>
  </sheetData>
  <sheetProtection/>
  <mergeCells count="24">
    <mergeCell ref="W5:W7"/>
    <mergeCell ref="N1:O1"/>
    <mergeCell ref="A3:P3"/>
    <mergeCell ref="C5:C7"/>
    <mergeCell ref="O5:O7"/>
    <mergeCell ref="M6:M7"/>
    <mergeCell ref="V5:V7"/>
    <mergeCell ref="A16:P17"/>
    <mergeCell ref="Q5:Q7"/>
    <mergeCell ref="U5:U7"/>
    <mergeCell ref="N5:N7"/>
    <mergeCell ref="F6:F7"/>
    <mergeCell ref="P5:P7"/>
    <mergeCell ref="R5:R7"/>
    <mergeCell ref="A18:P19"/>
    <mergeCell ref="B5:B7"/>
    <mergeCell ref="L6:L7"/>
    <mergeCell ref="E5:M5"/>
    <mergeCell ref="D5:D7"/>
    <mergeCell ref="T5:T7"/>
    <mergeCell ref="S5:S7"/>
    <mergeCell ref="E6:E7"/>
    <mergeCell ref="A5:A7"/>
    <mergeCell ref="A8:V8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="85" zoomScaleNormal="85" zoomScalePageLayoutView="0" workbookViewId="0" topLeftCell="A31">
      <selection activeCell="AA37" sqref="AA37"/>
    </sheetView>
  </sheetViews>
  <sheetFormatPr defaultColWidth="9.140625" defaultRowHeight="15"/>
  <cols>
    <col min="1" max="1" width="15.8515625" style="16" customWidth="1"/>
    <col min="2" max="2" width="6.28125" style="16" customWidth="1"/>
    <col min="3" max="3" width="28.28125" style="16" customWidth="1"/>
    <col min="4" max="4" width="15.7109375" style="16" customWidth="1"/>
    <col min="5" max="5" width="11.7109375" style="17" customWidth="1"/>
    <col min="6" max="6" width="11.00390625" style="17" customWidth="1"/>
    <col min="7" max="7" width="10.57421875" style="17" customWidth="1"/>
    <col min="8" max="8" width="11.57421875" style="17" customWidth="1"/>
    <col min="9" max="9" width="11.28125" style="17" customWidth="1"/>
    <col min="10" max="10" width="10.7109375" style="17" customWidth="1"/>
    <col min="11" max="14" width="11.28125" style="17" customWidth="1"/>
    <col min="15" max="15" width="10.421875" style="17" customWidth="1"/>
    <col min="16" max="16" width="11.140625" style="17" customWidth="1"/>
    <col min="17" max="17" width="12.140625" style="17" customWidth="1"/>
    <col min="18" max="18" width="18.28125" style="17" customWidth="1"/>
    <col min="19" max="20" width="13.8515625" style="17" customWidth="1"/>
    <col min="21" max="21" width="13.00390625" style="16" customWidth="1"/>
    <col min="22" max="16384" width="9.140625" style="16" customWidth="1"/>
  </cols>
  <sheetData>
    <row r="1" spans="16:20" ht="19.5" customHeight="1">
      <c r="P1" s="222" t="s">
        <v>72</v>
      </c>
      <c r="Q1" s="222"/>
      <c r="R1" s="222"/>
      <c r="S1" s="16"/>
      <c r="T1" s="16"/>
    </row>
    <row r="3" spans="1:20" ht="58.5" customHeight="1">
      <c r="A3" s="245" t="s">
        <v>296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16"/>
      <c r="T3" s="16"/>
    </row>
    <row r="4" spans="1:21" s="18" customFormat="1" ht="41.25" customHeight="1">
      <c r="A4" s="237" t="s">
        <v>52</v>
      </c>
      <c r="B4" s="237" t="s">
        <v>30</v>
      </c>
      <c r="C4" s="237" t="s">
        <v>51</v>
      </c>
      <c r="D4" s="237" t="s">
        <v>18</v>
      </c>
      <c r="E4" s="241" t="s">
        <v>64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37" t="s">
        <v>54</v>
      </c>
      <c r="Q4" s="234" t="s">
        <v>55</v>
      </c>
      <c r="R4" s="250" t="s">
        <v>265</v>
      </c>
      <c r="S4" s="252" t="s">
        <v>297</v>
      </c>
      <c r="T4" s="230" t="s">
        <v>272</v>
      </c>
      <c r="U4" s="174" t="s">
        <v>277</v>
      </c>
    </row>
    <row r="5" spans="1:21" s="18" customFormat="1" ht="53.25" customHeight="1">
      <c r="A5" s="237"/>
      <c r="B5" s="237"/>
      <c r="C5" s="237"/>
      <c r="D5" s="237"/>
      <c r="E5" s="238" t="s">
        <v>375</v>
      </c>
      <c r="F5" s="238" t="s">
        <v>362</v>
      </c>
      <c r="G5" s="238" t="s">
        <v>363</v>
      </c>
      <c r="H5" s="238" t="s">
        <v>376</v>
      </c>
      <c r="I5" s="238" t="s">
        <v>350</v>
      </c>
      <c r="J5" s="238" t="s">
        <v>352</v>
      </c>
      <c r="K5" s="238"/>
      <c r="L5" s="159"/>
      <c r="M5" s="159"/>
      <c r="N5" s="170"/>
      <c r="O5" s="238"/>
      <c r="P5" s="237"/>
      <c r="Q5" s="235"/>
      <c r="R5" s="251"/>
      <c r="S5" s="253"/>
      <c r="T5" s="231"/>
      <c r="U5" s="175"/>
    </row>
    <row r="6" spans="1:21" s="18" customFormat="1" ht="83.25" customHeight="1">
      <c r="A6" s="237"/>
      <c r="B6" s="237"/>
      <c r="C6" s="237"/>
      <c r="D6" s="237"/>
      <c r="E6" s="244"/>
      <c r="F6" s="239"/>
      <c r="G6" s="243"/>
      <c r="H6" s="240"/>
      <c r="I6" s="240"/>
      <c r="J6" s="240"/>
      <c r="K6" s="239"/>
      <c r="L6" s="168"/>
      <c r="M6" s="168"/>
      <c r="N6" s="168"/>
      <c r="O6" s="243"/>
      <c r="P6" s="237"/>
      <c r="Q6" s="236"/>
      <c r="R6" s="251"/>
      <c r="S6" s="253"/>
      <c r="T6" s="231"/>
      <c r="U6" s="176"/>
    </row>
    <row r="7" spans="1:20" ht="39" customHeight="1">
      <c r="A7" s="232" t="s">
        <v>86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pans="1:21" ht="178.5" customHeight="1">
      <c r="A8" s="45" t="s">
        <v>184</v>
      </c>
      <c r="B8" s="45" t="s">
        <v>37</v>
      </c>
      <c r="C8" s="42" t="s">
        <v>186</v>
      </c>
      <c r="D8" s="42" t="s">
        <v>183</v>
      </c>
      <c r="E8" s="21">
        <v>55</v>
      </c>
      <c r="F8" s="21">
        <v>60</v>
      </c>
      <c r="G8" s="21">
        <v>55</v>
      </c>
      <c r="H8" s="21"/>
      <c r="I8" s="21"/>
      <c r="J8" s="39"/>
      <c r="K8" s="39"/>
      <c r="L8" s="39"/>
      <c r="M8" s="39"/>
      <c r="N8" s="39"/>
      <c r="O8" s="39"/>
      <c r="P8" s="20">
        <f>COUNT(E8:O8)</f>
        <v>3</v>
      </c>
      <c r="Q8" s="22">
        <f>STDEVA(E8:O8)/(SUM(E8:O8)/COUNTIF(E8:O8,"&gt;0"))</f>
        <v>0.050942670810849335</v>
      </c>
      <c r="R8" s="59">
        <f>1/P8*(SUM(E8:O8))</f>
        <v>56.666666666666664</v>
      </c>
      <c r="S8" s="57">
        <f>R8</f>
        <v>56.666666666666664</v>
      </c>
      <c r="T8" s="21">
        <v>53.66</v>
      </c>
      <c r="U8" s="112">
        <v>57.38</v>
      </c>
    </row>
    <row r="9" spans="1:21" ht="166.5" customHeight="1">
      <c r="A9" s="45" t="s">
        <v>184</v>
      </c>
      <c r="B9" s="45" t="s">
        <v>37</v>
      </c>
      <c r="C9" s="42" t="s">
        <v>185</v>
      </c>
      <c r="D9" s="42" t="s">
        <v>183</v>
      </c>
      <c r="E9" s="21">
        <v>53</v>
      </c>
      <c r="F9" s="21">
        <v>65</v>
      </c>
      <c r="G9" s="21">
        <v>55</v>
      </c>
      <c r="H9" s="21"/>
      <c r="I9" s="21"/>
      <c r="J9" s="39"/>
      <c r="K9" s="39"/>
      <c r="L9" s="39"/>
      <c r="M9" s="39"/>
      <c r="N9" s="39"/>
      <c r="O9" s="39"/>
      <c r="P9" s="20">
        <f>COUNT(E9:O9)</f>
        <v>3</v>
      </c>
      <c r="Q9" s="22">
        <f>STDEVA(E9:O9)/(SUM(E9:O9)/COUNTIF(E9:O9,"&gt;0"))</f>
        <v>0.11148729203460064</v>
      </c>
      <c r="R9" s="59">
        <f>1/P9*(SUM(E9:O9))</f>
        <v>57.666666666666664</v>
      </c>
      <c r="S9" s="57">
        <f>R9</f>
        <v>57.666666666666664</v>
      </c>
      <c r="T9" s="21">
        <v>52.4</v>
      </c>
      <c r="U9" s="113">
        <v>56.03</v>
      </c>
    </row>
    <row r="10" spans="1:21" ht="165" customHeight="1">
      <c r="A10" s="45" t="s">
        <v>184</v>
      </c>
      <c r="B10" s="45" t="s">
        <v>37</v>
      </c>
      <c r="C10" s="42" t="s">
        <v>186</v>
      </c>
      <c r="D10" s="42" t="s">
        <v>187</v>
      </c>
      <c r="E10" s="21"/>
      <c r="F10" s="21">
        <v>70</v>
      </c>
      <c r="G10" s="21">
        <v>60</v>
      </c>
      <c r="H10" s="21">
        <v>42.71</v>
      </c>
      <c r="I10" s="21"/>
      <c r="J10" s="39"/>
      <c r="K10" s="39"/>
      <c r="L10" s="39"/>
      <c r="M10" s="39"/>
      <c r="N10" s="39"/>
      <c r="O10" s="21"/>
      <c r="P10" s="20">
        <f>COUNT(E10:O10)</f>
        <v>3</v>
      </c>
      <c r="Q10" s="22">
        <f>STDEVA(E10:O10)/(SUM(E10:O10)/COUNTIF(E10:O10,"&gt;0"))</f>
        <v>0.23981810420655827</v>
      </c>
      <c r="R10" s="59">
        <f>1/P10*(SUM(E10:O10))</f>
        <v>57.57</v>
      </c>
      <c r="S10" s="57">
        <f>R10</f>
        <v>57.57</v>
      </c>
      <c r="T10" s="21">
        <v>62.6</v>
      </c>
      <c r="U10" s="113">
        <v>66.5</v>
      </c>
    </row>
    <row r="11" spans="1:21" ht="155.25" customHeight="1">
      <c r="A11" s="45" t="s">
        <v>184</v>
      </c>
      <c r="B11" s="45" t="s">
        <v>37</v>
      </c>
      <c r="C11" s="42" t="s">
        <v>188</v>
      </c>
      <c r="D11" s="42" t="s">
        <v>187</v>
      </c>
      <c r="E11" s="21"/>
      <c r="F11" s="21">
        <v>65</v>
      </c>
      <c r="G11" s="21">
        <v>60</v>
      </c>
      <c r="H11" s="21"/>
      <c r="I11" s="21"/>
      <c r="J11" s="21">
        <v>64.1</v>
      </c>
      <c r="K11" s="21"/>
      <c r="L11" s="21"/>
      <c r="M11" s="21"/>
      <c r="N11" s="21"/>
      <c r="O11" s="39"/>
      <c r="P11" s="20">
        <f>COUNT(E11:O11)</f>
        <v>3</v>
      </c>
      <c r="Q11" s="22">
        <f>STDEVA(E11:O11)/(SUM(E11:O11)/COUNTIF(E11:O11,"&gt;0"))</f>
        <v>0.042282516145194425</v>
      </c>
      <c r="R11" s="59">
        <f>1/P11*(SUM(E11:O11))</f>
        <v>63.03333333333333</v>
      </c>
      <c r="S11" s="57">
        <f>R11</f>
        <v>63.03333333333333</v>
      </c>
      <c r="T11" s="21">
        <v>65.4</v>
      </c>
      <c r="U11" s="113">
        <v>69.5</v>
      </c>
    </row>
    <row r="12" spans="1:20" ht="30.75" customHeight="1">
      <c r="A12" s="19"/>
      <c r="B12" s="19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/>
      <c r="Q12" s="22"/>
      <c r="R12" s="21"/>
      <c r="S12" s="21"/>
      <c r="T12" s="21"/>
    </row>
    <row r="13" spans="1:21" ht="39.75" customHeight="1">
      <c r="A13" s="237" t="s">
        <v>52</v>
      </c>
      <c r="B13" s="237" t="s">
        <v>30</v>
      </c>
      <c r="C13" s="237" t="s">
        <v>51</v>
      </c>
      <c r="D13" s="237" t="s">
        <v>18</v>
      </c>
      <c r="E13" s="241" t="s">
        <v>64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34" t="s">
        <v>54</v>
      </c>
      <c r="Q13" s="234" t="s">
        <v>55</v>
      </c>
      <c r="R13" s="250" t="s">
        <v>265</v>
      </c>
      <c r="S13" s="252" t="s">
        <v>297</v>
      </c>
      <c r="T13" s="230" t="s">
        <v>272</v>
      </c>
      <c r="U13" s="173" t="s">
        <v>277</v>
      </c>
    </row>
    <row r="14" spans="1:21" ht="61.5" customHeight="1">
      <c r="A14" s="237"/>
      <c r="B14" s="237"/>
      <c r="C14" s="237"/>
      <c r="D14" s="237"/>
      <c r="E14" s="238" t="s">
        <v>375</v>
      </c>
      <c r="F14" s="238" t="s">
        <v>362</v>
      </c>
      <c r="G14" s="238" t="s">
        <v>363</v>
      </c>
      <c r="H14" s="238" t="s">
        <v>376</v>
      </c>
      <c r="I14" s="238" t="s">
        <v>351</v>
      </c>
      <c r="J14" s="238" t="s">
        <v>352</v>
      </c>
      <c r="K14" s="238" t="s">
        <v>353</v>
      </c>
      <c r="L14" s="238" t="s">
        <v>355</v>
      </c>
      <c r="M14" s="159"/>
      <c r="N14" s="170"/>
      <c r="O14" s="238" t="s">
        <v>354</v>
      </c>
      <c r="P14" s="235"/>
      <c r="Q14" s="235"/>
      <c r="R14" s="251"/>
      <c r="S14" s="253"/>
      <c r="T14" s="231"/>
      <c r="U14" s="173"/>
    </row>
    <row r="15" spans="1:21" ht="70.5" customHeight="1">
      <c r="A15" s="237"/>
      <c r="B15" s="237"/>
      <c r="C15" s="237"/>
      <c r="D15" s="237"/>
      <c r="E15" s="244"/>
      <c r="F15" s="239"/>
      <c r="G15" s="243"/>
      <c r="H15" s="240"/>
      <c r="I15" s="240"/>
      <c r="J15" s="240"/>
      <c r="K15" s="243"/>
      <c r="L15" s="243"/>
      <c r="M15" s="160"/>
      <c r="N15" s="171"/>
      <c r="O15" s="239"/>
      <c r="P15" s="236"/>
      <c r="Q15" s="236"/>
      <c r="R15" s="251"/>
      <c r="S15" s="253"/>
      <c r="T15" s="231"/>
      <c r="U15" s="173"/>
    </row>
    <row r="16" spans="1:20" ht="34.5" customHeight="1">
      <c r="A16" s="232" t="s">
        <v>87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</row>
    <row r="17" spans="1:21" ht="91.5" customHeight="1">
      <c r="A17" s="19" t="s">
        <v>53</v>
      </c>
      <c r="B17" s="19" t="s">
        <v>31</v>
      </c>
      <c r="C17" s="1" t="s">
        <v>143</v>
      </c>
      <c r="D17" s="46" t="s">
        <v>392</v>
      </c>
      <c r="E17" s="62">
        <v>53</v>
      </c>
      <c r="F17" s="39">
        <v>65</v>
      </c>
      <c r="G17" s="39">
        <v>70</v>
      </c>
      <c r="H17" s="39"/>
      <c r="I17" s="39"/>
      <c r="J17" s="39"/>
      <c r="K17" s="39"/>
      <c r="L17" s="39"/>
      <c r="M17" s="39"/>
      <c r="N17" s="39"/>
      <c r="O17" s="39"/>
      <c r="P17" s="20">
        <f>COUNT(E17:O17)</f>
        <v>3</v>
      </c>
      <c r="Q17" s="22">
        <f>STDEVA(E17:O17)/(SUM(E17:O17)/COUNTIF(E17:O17,"&gt;0"))</f>
        <v>0.1394185364051184</v>
      </c>
      <c r="R17" s="59">
        <f>1/P17*(SUM(E17:O17))</f>
        <v>62.666666666666664</v>
      </c>
      <c r="S17" s="57">
        <f>R17</f>
        <v>62.666666666666664</v>
      </c>
      <c r="T17" s="21">
        <v>57.44</v>
      </c>
      <c r="U17" s="112">
        <v>61.83</v>
      </c>
    </row>
    <row r="18" spans="1:21" ht="75" customHeight="1">
      <c r="A18" s="19" t="s">
        <v>53</v>
      </c>
      <c r="B18" s="19" t="s">
        <v>31</v>
      </c>
      <c r="C18" s="1" t="s">
        <v>144</v>
      </c>
      <c r="D18" s="46" t="s">
        <v>393</v>
      </c>
      <c r="E18" s="62"/>
      <c r="F18" s="39">
        <v>80</v>
      </c>
      <c r="G18" s="39">
        <v>65</v>
      </c>
      <c r="H18" s="39"/>
      <c r="I18" s="39">
        <v>56.13</v>
      </c>
      <c r="J18" s="39"/>
      <c r="K18" s="39"/>
      <c r="L18" s="39"/>
      <c r="M18" s="39"/>
      <c r="N18" s="39"/>
      <c r="O18" s="39"/>
      <c r="P18" s="20">
        <f>COUNT(E18:O18)</f>
        <v>3</v>
      </c>
      <c r="Q18" s="22">
        <f>STDEVA(E18:O18)/(SUM(E18:O18)/COUNTIF(E18:O18,"&gt;0"))</f>
        <v>0.1799652877795464</v>
      </c>
      <c r="R18" s="59">
        <f>1/P18*(SUM(E18:O18))</f>
        <v>67.04333333333332</v>
      </c>
      <c r="S18" s="57">
        <f>R18</f>
        <v>67.04333333333332</v>
      </c>
      <c r="T18" s="21">
        <v>62.5</v>
      </c>
      <c r="U18" s="113">
        <v>66.2</v>
      </c>
    </row>
    <row r="19" spans="1:21" ht="116.25" customHeight="1">
      <c r="A19" s="19" t="s">
        <v>60</v>
      </c>
      <c r="B19" s="19" t="s">
        <v>31</v>
      </c>
      <c r="C19" s="20" t="s">
        <v>259</v>
      </c>
      <c r="D19" s="20" t="s">
        <v>263</v>
      </c>
      <c r="E19" s="39"/>
      <c r="F19" s="39">
        <v>135</v>
      </c>
      <c r="G19" s="39">
        <v>90</v>
      </c>
      <c r="H19" s="39"/>
      <c r="I19" s="39"/>
      <c r="J19" s="39"/>
      <c r="K19" s="39"/>
      <c r="L19" s="39"/>
      <c r="M19" s="39"/>
      <c r="N19" s="39"/>
      <c r="O19" s="39">
        <v>81.22</v>
      </c>
      <c r="P19" s="20">
        <f>COUNT(E19:O19)</f>
        <v>3</v>
      </c>
      <c r="Q19" s="22">
        <f>STDEVA(E19:O19)/(SUM(E19:O19)/COUNTIF(E19:O19,"&gt;0"))</f>
        <v>0.28265243399584594</v>
      </c>
      <c r="R19" s="59">
        <f>1/P19*(SUM(E19:O19))</f>
        <v>102.07333333333334</v>
      </c>
      <c r="S19" s="57">
        <f>R19</f>
        <v>102.07333333333334</v>
      </c>
      <c r="T19" s="21">
        <v>118.43</v>
      </c>
      <c r="U19" s="113">
        <v>124.5</v>
      </c>
    </row>
    <row r="20" spans="1:21" ht="116.25" customHeight="1">
      <c r="A20" s="133" t="s">
        <v>60</v>
      </c>
      <c r="B20" s="134" t="s">
        <v>31</v>
      </c>
      <c r="C20" s="135" t="s">
        <v>259</v>
      </c>
      <c r="D20" s="135" t="s">
        <v>187</v>
      </c>
      <c r="E20" s="39"/>
      <c r="F20" s="39">
        <v>100</v>
      </c>
      <c r="G20" s="39">
        <v>95</v>
      </c>
      <c r="H20" s="39"/>
      <c r="I20" s="39"/>
      <c r="J20" s="39">
        <v>110.18</v>
      </c>
      <c r="K20" s="39"/>
      <c r="L20" s="39"/>
      <c r="M20" s="39"/>
      <c r="N20" s="39"/>
      <c r="O20" s="39"/>
      <c r="P20" s="20">
        <f>COUNT(E20:O20)</f>
        <v>3</v>
      </c>
      <c r="Q20" s="22">
        <f>STDEVA(E20:O20)/(SUM(E20:O20)/COUNTIF(E20:O20,"&gt;0"))</f>
        <v>0.07604593026756722</v>
      </c>
      <c r="R20" s="59">
        <f>1/P20*(SUM(E20:O20))</f>
        <v>101.72666666666666</v>
      </c>
      <c r="S20" s="57">
        <f>R20</f>
        <v>101.72666666666666</v>
      </c>
      <c r="T20" s="21" t="s">
        <v>339</v>
      </c>
      <c r="U20" s="113" t="s">
        <v>339</v>
      </c>
    </row>
    <row r="21" spans="1:21" ht="92.25" customHeight="1">
      <c r="A21" s="23" t="s">
        <v>71</v>
      </c>
      <c r="B21" s="23" t="s">
        <v>31</v>
      </c>
      <c r="C21" s="20" t="s">
        <v>260</v>
      </c>
      <c r="D21" s="20" t="s">
        <v>263</v>
      </c>
      <c r="E21" s="39"/>
      <c r="F21" s="39"/>
      <c r="G21" s="39">
        <v>80</v>
      </c>
      <c r="H21" s="39">
        <v>52.36</v>
      </c>
      <c r="I21" s="39"/>
      <c r="J21" s="39"/>
      <c r="K21" s="39"/>
      <c r="L21" s="39">
        <v>72.32</v>
      </c>
      <c r="M21" s="39"/>
      <c r="N21" s="39"/>
      <c r="O21" s="39"/>
      <c r="P21" s="20">
        <f>COUNT(E21:O21)</f>
        <v>3</v>
      </c>
      <c r="Q21" s="22">
        <f>STDEVA(E21:O21)/(SUM(E21:O21)/COUNTIF(E21:O21,"&gt;0"))</f>
        <v>0.20911776549379615</v>
      </c>
      <c r="R21" s="59">
        <f>1/P21*(SUM(E21:O21))</f>
        <v>68.22666666666666</v>
      </c>
      <c r="S21" s="57">
        <f>R21</f>
        <v>68.22666666666666</v>
      </c>
      <c r="T21" s="21">
        <v>96.21</v>
      </c>
      <c r="U21" s="113">
        <v>99.28</v>
      </c>
    </row>
    <row r="22" spans="1:20" ht="29.25" customHeight="1">
      <c r="A22" s="19"/>
      <c r="B22" s="19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0"/>
      <c r="Q22" s="22"/>
      <c r="R22" s="21"/>
      <c r="S22" s="21"/>
      <c r="T22" s="21"/>
    </row>
    <row r="23" spans="1:21" ht="25.5" customHeight="1">
      <c r="A23" s="237" t="s">
        <v>52</v>
      </c>
      <c r="B23" s="237" t="s">
        <v>30</v>
      </c>
      <c r="C23" s="237" t="s">
        <v>51</v>
      </c>
      <c r="D23" s="237" t="s">
        <v>18</v>
      </c>
      <c r="E23" s="241" t="s">
        <v>64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37" t="s">
        <v>54</v>
      </c>
      <c r="Q23" s="237" t="s">
        <v>55</v>
      </c>
      <c r="R23" s="250" t="s">
        <v>265</v>
      </c>
      <c r="S23" s="252" t="s">
        <v>297</v>
      </c>
      <c r="T23" s="230" t="s">
        <v>272</v>
      </c>
      <c r="U23" s="173" t="s">
        <v>277</v>
      </c>
    </row>
    <row r="24" spans="1:21" ht="61.5" customHeight="1">
      <c r="A24" s="237"/>
      <c r="B24" s="237"/>
      <c r="C24" s="237"/>
      <c r="D24" s="237"/>
      <c r="E24" s="238" t="s">
        <v>375</v>
      </c>
      <c r="F24" s="238" t="s">
        <v>362</v>
      </c>
      <c r="G24" s="238" t="s">
        <v>363</v>
      </c>
      <c r="H24" s="238" t="s">
        <v>376</v>
      </c>
      <c r="I24" s="238" t="s">
        <v>349</v>
      </c>
      <c r="J24" s="238" t="s">
        <v>344</v>
      </c>
      <c r="K24" s="238" t="s">
        <v>352</v>
      </c>
      <c r="L24" s="247" t="s">
        <v>356</v>
      </c>
      <c r="M24" s="247" t="s">
        <v>357</v>
      </c>
      <c r="N24" s="247" t="s">
        <v>390</v>
      </c>
      <c r="O24" s="238" t="s">
        <v>391</v>
      </c>
      <c r="P24" s="237"/>
      <c r="Q24" s="237"/>
      <c r="R24" s="251"/>
      <c r="S24" s="253"/>
      <c r="T24" s="231"/>
      <c r="U24" s="173"/>
    </row>
    <row r="25" spans="1:21" ht="66.75" customHeight="1">
      <c r="A25" s="237"/>
      <c r="B25" s="237"/>
      <c r="C25" s="237"/>
      <c r="D25" s="237"/>
      <c r="E25" s="244"/>
      <c r="F25" s="239"/>
      <c r="G25" s="243"/>
      <c r="H25" s="240"/>
      <c r="I25" s="240"/>
      <c r="J25" s="246"/>
      <c r="K25" s="246"/>
      <c r="L25" s="246"/>
      <c r="M25" s="246"/>
      <c r="N25" s="246"/>
      <c r="O25" s="246"/>
      <c r="P25" s="237"/>
      <c r="Q25" s="237"/>
      <c r="R25" s="251"/>
      <c r="S25" s="253"/>
      <c r="T25" s="231"/>
      <c r="U25" s="173"/>
    </row>
    <row r="26" spans="1:20" ht="35.25" customHeight="1">
      <c r="A26" s="232" t="s">
        <v>160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</row>
    <row r="27" spans="1:21" ht="94.5" customHeight="1">
      <c r="A27" s="45" t="s">
        <v>56</v>
      </c>
      <c r="B27" s="45" t="s">
        <v>31</v>
      </c>
      <c r="C27" s="41" t="s">
        <v>127</v>
      </c>
      <c r="D27" s="42" t="s">
        <v>93</v>
      </c>
      <c r="E27" s="39"/>
      <c r="F27" s="39">
        <v>285</v>
      </c>
      <c r="G27" s="39">
        <v>250</v>
      </c>
      <c r="H27" s="39"/>
      <c r="I27" s="39">
        <v>211.66</v>
      </c>
      <c r="J27" s="39">
        <v>250.49</v>
      </c>
      <c r="K27" s="39"/>
      <c r="L27" s="39"/>
      <c r="M27" s="39"/>
      <c r="N27" s="39"/>
      <c r="O27" s="39"/>
      <c r="P27" s="20">
        <f>COUNT(E27:O27)</f>
        <v>4</v>
      </c>
      <c r="Q27" s="22">
        <f>STDEVA(E27:O27)/(SUM(E27:O27)/COUNTIF(E27:O27,"&gt;0"))</f>
        <v>0.12019055962698742</v>
      </c>
      <c r="R27" s="59">
        <f>1/P27*(SUM(E27:O27))</f>
        <v>249.2875</v>
      </c>
      <c r="S27" s="57">
        <f>R27</f>
        <v>249.2875</v>
      </c>
      <c r="T27" s="21">
        <v>226.93</v>
      </c>
      <c r="U27" s="112">
        <v>230.1</v>
      </c>
    </row>
    <row r="28" spans="1:21" ht="60.75" customHeight="1">
      <c r="A28" s="45" t="s">
        <v>56</v>
      </c>
      <c r="B28" s="45" t="s">
        <v>31</v>
      </c>
      <c r="C28" s="41" t="s">
        <v>127</v>
      </c>
      <c r="D28" s="42" t="s">
        <v>94</v>
      </c>
      <c r="E28" s="39"/>
      <c r="F28" s="39">
        <v>260</v>
      </c>
      <c r="G28" s="39">
        <v>240</v>
      </c>
      <c r="H28" s="39"/>
      <c r="I28" s="39"/>
      <c r="J28" s="39"/>
      <c r="K28" s="39">
        <v>258.6</v>
      </c>
      <c r="L28" s="39"/>
      <c r="M28" s="39"/>
      <c r="N28" s="39">
        <v>220</v>
      </c>
      <c r="O28" s="39">
        <v>400</v>
      </c>
      <c r="P28" s="20">
        <f>COUNT(E28:O28)</f>
        <v>5</v>
      </c>
      <c r="Q28" s="22">
        <f>STDEVA(E28:O28)/(SUM(E28:O28)/COUNTIF(E28:O28,"&gt;0"))</f>
        <v>0.2587965770633904</v>
      </c>
      <c r="R28" s="59">
        <f>1/P28*(SUM(E28:O28))</f>
        <v>275.71999999999997</v>
      </c>
      <c r="S28" s="57">
        <f>R28</f>
        <v>275.71999999999997</v>
      </c>
      <c r="T28" s="21">
        <v>224.2</v>
      </c>
      <c r="U28" s="113">
        <v>230</v>
      </c>
    </row>
    <row r="29" spans="1:21" ht="84" customHeight="1">
      <c r="A29" s="45" t="s">
        <v>57</v>
      </c>
      <c r="B29" s="45" t="s">
        <v>31</v>
      </c>
      <c r="C29" s="41" t="s">
        <v>261</v>
      </c>
      <c r="D29" s="42" t="s">
        <v>50</v>
      </c>
      <c r="E29" s="39">
        <v>260</v>
      </c>
      <c r="F29" s="39"/>
      <c r="G29" s="39">
        <v>230</v>
      </c>
      <c r="H29" s="39"/>
      <c r="I29" s="39"/>
      <c r="J29" s="39"/>
      <c r="K29" s="39"/>
      <c r="L29" s="39"/>
      <c r="M29" s="39">
        <v>243.41</v>
      </c>
      <c r="N29" s="39">
        <v>280</v>
      </c>
      <c r="O29" s="39">
        <v>400</v>
      </c>
      <c r="P29" s="20">
        <f>COUNT(E29:O29)</f>
        <v>5</v>
      </c>
      <c r="Q29" s="22">
        <f>STDEVA(E29:O29)/(SUM(E29:O29)/COUNTIF(E29:O29,"&gt;0"))</f>
        <v>0.2412468974447846</v>
      </c>
      <c r="R29" s="59">
        <f>1/P29*(SUM(E29:O29))</f>
        <v>282.68199999999996</v>
      </c>
      <c r="S29" s="57">
        <f>R29</f>
        <v>282.68199999999996</v>
      </c>
      <c r="T29" s="21">
        <v>268.57</v>
      </c>
      <c r="U29" s="113">
        <v>275.67</v>
      </c>
    </row>
    <row r="30" spans="1:21" ht="84" customHeight="1">
      <c r="A30" s="45" t="s">
        <v>57</v>
      </c>
      <c r="B30" s="45" t="s">
        <v>31</v>
      </c>
      <c r="C30" s="41" t="s">
        <v>262</v>
      </c>
      <c r="D30" s="42" t="s">
        <v>94</v>
      </c>
      <c r="E30" s="21"/>
      <c r="F30" s="39">
        <v>260</v>
      </c>
      <c r="G30" s="39"/>
      <c r="H30" s="39"/>
      <c r="I30" s="39"/>
      <c r="J30" s="39">
        <v>288.15</v>
      </c>
      <c r="K30" s="39"/>
      <c r="L30" s="39">
        <v>309.16</v>
      </c>
      <c r="M30" s="39"/>
      <c r="N30" s="39"/>
      <c r="O30" s="39"/>
      <c r="P30" s="20">
        <f>COUNT(E30:O30)</f>
        <v>3</v>
      </c>
      <c r="Q30" s="22">
        <f>STDEVA(E30:O30)/(SUM(E30:O30)/COUNTIF(E30:O30,"&gt;0"))</f>
        <v>0.08631510108896841</v>
      </c>
      <c r="R30" s="59">
        <f>1/P30*(SUM(E30:O30))</f>
        <v>285.77</v>
      </c>
      <c r="S30" s="57">
        <f>R30</f>
        <v>285.77</v>
      </c>
      <c r="T30" s="21">
        <v>291.14</v>
      </c>
      <c r="U30" s="113">
        <v>297.8</v>
      </c>
    </row>
    <row r="31" spans="1:20" ht="28.5" customHeight="1">
      <c r="A31" s="19"/>
      <c r="B31" s="19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  <c r="Q31" s="22"/>
      <c r="R31" s="21"/>
      <c r="S31" s="21"/>
      <c r="T31" s="21"/>
    </row>
    <row r="32" spans="1:21" ht="29.25" customHeight="1">
      <c r="A32" s="237" t="s">
        <v>52</v>
      </c>
      <c r="B32" s="237" t="s">
        <v>30</v>
      </c>
      <c r="C32" s="237" t="s">
        <v>51</v>
      </c>
      <c r="D32" s="237" t="s">
        <v>18</v>
      </c>
      <c r="E32" s="241" t="s">
        <v>64</v>
      </c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37" t="s">
        <v>54</v>
      </c>
      <c r="Q32" s="234" t="s">
        <v>55</v>
      </c>
      <c r="R32" s="250" t="s">
        <v>265</v>
      </c>
      <c r="S32" s="252" t="s">
        <v>297</v>
      </c>
      <c r="T32" s="230" t="s">
        <v>272</v>
      </c>
      <c r="U32" s="230" t="s">
        <v>277</v>
      </c>
    </row>
    <row r="33" spans="1:21" ht="61.5" customHeight="1">
      <c r="A33" s="237"/>
      <c r="B33" s="237"/>
      <c r="C33" s="237"/>
      <c r="D33" s="237"/>
      <c r="E33" s="238" t="s">
        <v>362</v>
      </c>
      <c r="F33" s="238" t="s">
        <v>363</v>
      </c>
      <c r="G33" s="248" t="s">
        <v>326</v>
      </c>
      <c r="H33" s="248" t="s">
        <v>344</v>
      </c>
      <c r="I33" s="248" t="s">
        <v>350</v>
      </c>
      <c r="J33" s="238" t="s">
        <v>390</v>
      </c>
      <c r="K33" s="238" t="s">
        <v>391</v>
      </c>
      <c r="L33" s="159"/>
      <c r="M33" s="159"/>
      <c r="N33" s="170"/>
      <c r="O33" s="238"/>
      <c r="P33" s="237"/>
      <c r="Q33" s="235"/>
      <c r="R33" s="251"/>
      <c r="S33" s="253"/>
      <c r="T33" s="231"/>
      <c r="U33" s="230"/>
    </row>
    <row r="34" spans="1:21" ht="69.75" customHeight="1">
      <c r="A34" s="237"/>
      <c r="B34" s="237"/>
      <c r="C34" s="237"/>
      <c r="D34" s="237"/>
      <c r="E34" s="244"/>
      <c r="F34" s="239"/>
      <c r="G34" s="249"/>
      <c r="H34" s="249"/>
      <c r="I34" s="249"/>
      <c r="J34" s="240"/>
      <c r="K34" s="244"/>
      <c r="L34" s="161"/>
      <c r="M34" s="161"/>
      <c r="N34" s="172"/>
      <c r="O34" s="244"/>
      <c r="P34" s="237"/>
      <c r="Q34" s="236"/>
      <c r="R34" s="251"/>
      <c r="S34" s="253"/>
      <c r="T34" s="231"/>
      <c r="U34" s="230"/>
    </row>
    <row r="35" spans="1:20" ht="45.75" customHeight="1">
      <c r="A35" s="232" t="s">
        <v>82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</row>
    <row r="36" spans="1:21" ht="129" customHeight="1">
      <c r="A36" s="45" t="s">
        <v>58</v>
      </c>
      <c r="B36" s="45" t="s">
        <v>31</v>
      </c>
      <c r="C36" s="42" t="s">
        <v>159</v>
      </c>
      <c r="D36" s="42" t="s">
        <v>49</v>
      </c>
      <c r="E36" s="21">
        <v>700</v>
      </c>
      <c r="F36" s="21"/>
      <c r="G36" s="21">
        <v>430.91</v>
      </c>
      <c r="H36" s="21"/>
      <c r="I36" s="21"/>
      <c r="J36" s="21">
        <v>760</v>
      </c>
      <c r="K36" s="39"/>
      <c r="L36" s="39"/>
      <c r="M36" s="39"/>
      <c r="N36" s="39"/>
      <c r="O36" s="39"/>
      <c r="P36" s="20">
        <f>COUNT(E36:O36)</f>
        <v>3</v>
      </c>
      <c r="Q36" s="22">
        <f>STDEVA(E36:O36)/(SUM(E36:O36)/COUNTIF(E36:O36,"&gt;0"))</f>
        <v>0.27806659280813983</v>
      </c>
      <c r="R36" s="59">
        <f>1/P36*(SUM(E36:O36))</f>
        <v>630.3033333333333</v>
      </c>
      <c r="S36" s="57">
        <f>R36</f>
        <v>630.3033333333333</v>
      </c>
      <c r="T36" s="21">
        <v>603</v>
      </c>
      <c r="U36" s="112">
        <v>617.6</v>
      </c>
    </row>
    <row r="37" spans="1:21" ht="184.5" customHeight="1">
      <c r="A37" s="45" t="s">
        <v>128</v>
      </c>
      <c r="B37" s="45" t="s">
        <v>31</v>
      </c>
      <c r="C37" s="42" t="s">
        <v>308</v>
      </c>
      <c r="D37" s="42" t="s">
        <v>50</v>
      </c>
      <c r="E37" s="21">
        <v>450</v>
      </c>
      <c r="F37" s="21">
        <v>360</v>
      </c>
      <c r="G37" s="21"/>
      <c r="H37" s="21">
        <v>531.1</v>
      </c>
      <c r="I37" s="39">
        <v>430.63</v>
      </c>
      <c r="K37" s="20"/>
      <c r="L37" s="39"/>
      <c r="M37" s="39"/>
      <c r="N37" s="39"/>
      <c r="O37" s="39"/>
      <c r="P37" s="20">
        <f>COUNT(E37:O37)</f>
        <v>4</v>
      </c>
      <c r="Q37" s="22">
        <f>STDEVA(E37:O37)/(SUM(E37:O37)/COUNTIF(E37:O37,"&gt;0"))</f>
        <v>0.15885584328981822</v>
      </c>
      <c r="R37" s="59">
        <f>1/P37*(SUM(E37:O37))</f>
        <v>442.9325</v>
      </c>
      <c r="S37" s="57">
        <f>R37</f>
        <v>442.9325</v>
      </c>
      <c r="T37" s="21" t="s">
        <v>339</v>
      </c>
      <c r="U37" s="113" t="s">
        <v>339</v>
      </c>
    </row>
    <row r="38" spans="1:21" ht="143.25" customHeight="1">
      <c r="A38" s="114" t="s">
        <v>128</v>
      </c>
      <c r="B38" s="115" t="s">
        <v>31</v>
      </c>
      <c r="C38" s="116" t="s">
        <v>190</v>
      </c>
      <c r="D38" s="116" t="s">
        <v>50</v>
      </c>
      <c r="E38" s="21">
        <v>480</v>
      </c>
      <c r="F38" s="21">
        <v>360</v>
      </c>
      <c r="G38" s="136">
        <v>397.15</v>
      </c>
      <c r="H38" s="300">
        <v>531.1</v>
      </c>
      <c r="I38" s="21"/>
      <c r="J38" s="21"/>
      <c r="K38" s="39"/>
      <c r="L38" s="39"/>
      <c r="M38" s="39"/>
      <c r="N38" s="39"/>
      <c r="O38" s="39"/>
      <c r="P38" s="20">
        <f>COUNT(E38:O38)</f>
        <v>4</v>
      </c>
      <c r="Q38" s="22">
        <f>STDEVA(E38:O38)/(SUM(E38:O38)/COUNTIF(E38:O38,"&gt;0"))</f>
        <v>0.1757982804023461</v>
      </c>
      <c r="R38" s="59">
        <f>1/P38*(SUM(E38:O38))</f>
        <v>442.0625</v>
      </c>
      <c r="S38" s="57">
        <f>R38</f>
        <v>442.0625</v>
      </c>
      <c r="T38" s="136">
        <v>512.2</v>
      </c>
      <c r="U38" s="137">
        <v>500</v>
      </c>
    </row>
    <row r="39" spans="1:21" ht="111.75">
      <c r="A39" s="45" t="s">
        <v>58</v>
      </c>
      <c r="B39" s="45" t="s">
        <v>31</v>
      </c>
      <c r="C39" s="42" t="s">
        <v>280</v>
      </c>
      <c r="D39" s="42" t="s">
        <v>281</v>
      </c>
      <c r="E39" s="21">
        <v>650</v>
      </c>
      <c r="F39" s="21">
        <v>550</v>
      </c>
      <c r="G39" s="21"/>
      <c r="H39" s="21">
        <v>565</v>
      </c>
      <c r="I39" s="301">
        <v>582.57</v>
      </c>
      <c r="J39" s="21"/>
      <c r="K39" s="39">
        <v>750</v>
      </c>
      <c r="L39" s="39"/>
      <c r="M39" s="39"/>
      <c r="N39" s="39"/>
      <c r="O39" s="39"/>
      <c r="P39" s="20">
        <f>COUNT(E39:O39)</f>
        <v>5</v>
      </c>
      <c r="Q39" s="22">
        <f>STDEVA(E39:O39)/(SUM(E39:O39)/COUNTIF(E39:O39,"&gt;0"))</f>
        <v>0.1329236759465772</v>
      </c>
      <c r="R39" s="59">
        <f>1/P39*(SUM(E39:O39))</f>
        <v>619.5140000000001</v>
      </c>
      <c r="S39" s="57">
        <f>R39</f>
        <v>619.5140000000001</v>
      </c>
      <c r="T39" s="21" t="s">
        <v>279</v>
      </c>
      <c r="U39" s="113">
        <v>658.25</v>
      </c>
    </row>
    <row r="41" spans="1:20" ht="13.5" customHeight="1">
      <c r="A41" s="242" t="s">
        <v>217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16"/>
    </row>
    <row r="42" spans="1:20" ht="13.5" customHeight="1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16"/>
    </row>
    <row r="43" spans="1:20" ht="13.5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16"/>
    </row>
  </sheetData>
  <sheetProtection/>
  <mergeCells count="87">
    <mergeCell ref="U4:U6"/>
    <mergeCell ref="U13:U15"/>
    <mergeCell ref="U23:U25"/>
    <mergeCell ref="U32:U34"/>
    <mergeCell ref="S23:S25"/>
    <mergeCell ref="R32:R34"/>
    <mergeCell ref="S32:S34"/>
    <mergeCell ref="S4:S6"/>
    <mergeCell ref="S13:S15"/>
    <mergeCell ref="R13:R15"/>
    <mergeCell ref="I5:I6"/>
    <mergeCell ref="O14:O15"/>
    <mergeCell ref="J24:J25"/>
    <mergeCell ref="C32:C34"/>
    <mergeCell ref="E33:E34"/>
    <mergeCell ref="G33:G34"/>
    <mergeCell ref="N24:N25"/>
    <mergeCell ref="R4:R6"/>
    <mergeCell ref="K33:K34"/>
    <mergeCell ref="O33:O34"/>
    <mergeCell ref="Q23:Q25"/>
    <mergeCell ref="R23:R25"/>
    <mergeCell ref="E23:O23"/>
    <mergeCell ref="J33:J34"/>
    <mergeCell ref="F33:F34"/>
    <mergeCell ref="H33:H34"/>
    <mergeCell ref="P32:P34"/>
    <mergeCell ref="A23:A25"/>
    <mergeCell ref="J14:J15"/>
    <mergeCell ref="A32:A34"/>
    <mergeCell ref="D32:D34"/>
    <mergeCell ref="B32:B34"/>
    <mergeCell ref="I33:I34"/>
    <mergeCell ref="G24:G25"/>
    <mergeCell ref="F24:F25"/>
    <mergeCell ref="H24:H25"/>
    <mergeCell ref="I24:I25"/>
    <mergeCell ref="B13:B15"/>
    <mergeCell ref="P13:P15"/>
    <mergeCell ref="O24:O25"/>
    <mergeCell ref="K24:K25"/>
    <mergeCell ref="D23:D25"/>
    <mergeCell ref="C23:C25"/>
    <mergeCell ref="L14:L15"/>
    <mergeCell ref="L24:L25"/>
    <mergeCell ref="M24:M25"/>
    <mergeCell ref="C13:C15"/>
    <mergeCell ref="P1:R1"/>
    <mergeCell ref="A3:R3"/>
    <mergeCell ref="A4:A6"/>
    <mergeCell ref="B4:B6"/>
    <mergeCell ref="C4:C6"/>
    <mergeCell ref="E5:E6"/>
    <mergeCell ref="G5:G6"/>
    <mergeCell ref="O5:O6"/>
    <mergeCell ref="K5:K6"/>
    <mergeCell ref="J5:J6"/>
    <mergeCell ref="A41:S43"/>
    <mergeCell ref="K14:K15"/>
    <mergeCell ref="E32:O32"/>
    <mergeCell ref="E24:E25"/>
    <mergeCell ref="A35:T35"/>
    <mergeCell ref="A13:A15"/>
    <mergeCell ref="E14:E15"/>
    <mergeCell ref="D13:D15"/>
    <mergeCell ref="G14:G15"/>
    <mergeCell ref="B23:B25"/>
    <mergeCell ref="Q4:Q6"/>
    <mergeCell ref="F5:F6"/>
    <mergeCell ref="H5:H6"/>
    <mergeCell ref="H14:H15"/>
    <mergeCell ref="E13:O13"/>
    <mergeCell ref="E4:O4"/>
    <mergeCell ref="F14:F15"/>
    <mergeCell ref="I14:I15"/>
    <mergeCell ref="P4:P6"/>
    <mergeCell ref="Q13:Q15"/>
    <mergeCell ref="T4:T6"/>
    <mergeCell ref="T13:T15"/>
    <mergeCell ref="T23:T25"/>
    <mergeCell ref="T32:T34"/>
    <mergeCell ref="A7:T7"/>
    <mergeCell ref="A16:T16"/>
    <mergeCell ref="A26:T26"/>
    <mergeCell ref="Q32:Q34"/>
    <mergeCell ref="P23:P25"/>
    <mergeCell ref="D4:D6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="70" zoomScaleNormal="70" zoomScalePageLayoutView="0" workbookViewId="0" topLeftCell="A58">
      <pane xSplit="1" topLeftCell="C1" activePane="topRight" state="frozen"/>
      <selection pane="topLeft" activeCell="A1" sqref="A1"/>
      <selection pane="topRight" activeCell="Y47" sqref="Y47"/>
    </sheetView>
  </sheetViews>
  <sheetFormatPr defaultColWidth="9.140625" defaultRowHeight="15"/>
  <cols>
    <col min="1" max="1" width="22.28125" style="47" customWidth="1"/>
    <col min="2" max="2" width="9.28125" style="47" customWidth="1"/>
    <col min="3" max="3" width="34.421875" style="47" customWidth="1"/>
    <col min="4" max="4" width="21.421875" style="47" customWidth="1"/>
    <col min="5" max="5" width="15.7109375" style="48" customWidth="1"/>
    <col min="6" max="6" width="14.00390625" style="48" customWidth="1"/>
    <col min="7" max="15" width="14.7109375" style="48" customWidth="1"/>
    <col min="16" max="16" width="13.140625" style="48" customWidth="1"/>
    <col min="17" max="17" width="18.28125" style="48" customWidth="1"/>
    <col min="18" max="18" width="25.28125" style="48" customWidth="1"/>
    <col min="19" max="20" width="17.57421875" style="48" customWidth="1"/>
    <col min="21" max="21" width="14.140625" style="47" customWidth="1"/>
    <col min="22" max="16384" width="9.140625" style="47" customWidth="1"/>
  </cols>
  <sheetData>
    <row r="1" spans="16:20" ht="19.5" customHeight="1">
      <c r="P1" s="254" t="s">
        <v>70</v>
      </c>
      <c r="Q1" s="254"/>
      <c r="R1" s="254"/>
      <c r="S1" s="47"/>
      <c r="T1" s="47"/>
    </row>
    <row r="2" ht="15" customHeight="1"/>
    <row r="3" spans="1:20" ht="39" customHeight="1">
      <c r="A3" s="255" t="s">
        <v>298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47"/>
      <c r="T3" s="47"/>
    </row>
    <row r="4" spans="1:21" s="49" customFormat="1" ht="24.75" customHeight="1">
      <c r="A4" s="234" t="s">
        <v>52</v>
      </c>
      <c r="B4" s="234" t="s">
        <v>30</v>
      </c>
      <c r="C4" s="234" t="s">
        <v>51</v>
      </c>
      <c r="D4" s="234" t="s">
        <v>17</v>
      </c>
      <c r="E4" s="256" t="s">
        <v>64</v>
      </c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34" t="s">
        <v>54</v>
      </c>
      <c r="Q4" s="234" t="s">
        <v>55</v>
      </c>
      <c r="R4" s="257" t="s">
        <v>266</v>
      </c>
      <c r="S4" s="252" t="s">
        <v>286</v>
      </c>
      <c r="T4" s="230" t="s">
        <v>273</v>
      </c>
      <c r="U4" s="174" t="s">
        <v>277</v>
      </c>
    </row>
    <row r="5" spans="1:21" s="49" customFormat="1" ht="150.75" customHeight="1">
      <c r="A5" s="259"/>
      <c r="B5" s="259"/>
      <c r="C5" s="259"/>
      <c r="D5" s="259"/>
      <c r="E5" s="61" t="s">
        <v>362</v>
      </c>
      <c r="F5" s="61" t="s">
        <v>363</v>
      </c>
      <c r="G5" s="61" t="s">
        <v>340</v>
      </c>
      <c r="H5" s="104" t="s">
        <v>337</v>
      </c>
      <c r="I5" s="108" t="s">
        <v>344</v>
      </c>
      <c r="J5" s="108" t="s">
        <v>341</v>
      </c>
      <c r="K5" s="156" t="s">
        <v>343</v>
      </c>
      <c r="L5" s="104" t="s">
        <v>342</v>
      </c>
      <c r="M5" s="104"/>
      <c r="N5" s="164"/>
      <c r="O5" s="104"/>
      <c r="P5" s="259"/>
      <c r="Q5" s="259"/>
      <c r="R5" s="258"/>
      <c r="S5" s="252"/>
      <c r="T5" s="230"/>
      <c r="U5" s="176"/>
    </row>
    <row r="6" spans="1:20" s="50" customFormat="1" ht="35.25" customHeight="1">
      <c r="A6" s="197" t="s">
        <v>38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21" s="50" customFormat="1" ht="92.25" customHeight="1">
      <c r="A7" s="84" t="s">
        <v>191</v>
      </c>
      <c r="B7" s="84" t="s">
        <v>31</v>
      </c>
      <c r="C7" s="85" t="s">
        <v>199</v>
      </c>
      <c r="D7" s="85" t="s">
        <v>95</v>
      </c>
      <c r="E7" s="86">
        <v>85</v>
      </c>
      <c r="F7" s="86">
        <v>80</v>
      </c>
      <c r="G7" s="86">
        <v>77</v>
      </c>
      <c r="H7" s="86"/>
      <c r="I7" s="86"/>
      <c r="J7" s="86"/>
      <c r="K7" s="86"/>
      <c r="L7" s="86"/>
      <c r="M7" s="86"/>
      <c r="N7" s="86"/>
      <c r="O7" s="86"/>
      <c r="P7" s="87">
        <f aca="true" t="shared" si="0" ref="P7:P20">COUNT(E7:O7)</f>
        <v>3</v>
      </c>
      <c r="Q7" s="88">
        <f aca="true" t="shared" si="1" ref="Q7:Q20">STDEVA(E7:O7)/(SUM(E7:O7)/COUNTIF(E7:O7,"&gt;0"))</f>
        <v>0.05010064319414108</v>
      </c>
      <c r="R7" s="89">
        <f aca="true" t="shared" si="2" ref="R7:R20">1/P7*(SUM(E7:O7))</f>
        <v>80.66666666666666</v>
      </c>
      <c r="S7" s="94">
        <f>R7</f>
        <v>80.66666666666666</v>
      </c>
      <c r="T7" s="86">
        <v>78.25</v>
      </c>
      <c r="U7" s="123">
        <v>75</v>
      </c>
    </row>
    <row r="8" spans="1:21" s="50" customFormat="1" ht="95.25" customHeight="1">
      <c r="A8" s="92" t="s">
        <v>191</v>
      </c>
      <c r="B8" s="138" t="s">
        <v>31</v>
      </c>
      <c r="C8" s="139" t="s">
        <v>315</v>
      </c>
      <c r="D8" s="139" t="s">
        <v>95</v>
      </c>
      <c r="E8" s="86">
        <v>85</v>
      </c>
      <c r="F8" s="86">
        <v>85</v>
      </c>
      <c r="G8" s="86"/>
      <c r="H8" s="86">
        <v>61.7</v>
      </c>
      <c r="I8" s="86">
        <v>91.16</v>
      </c>
      <c r="J8" s="86"/>
      <c r="K8" s="86"/>
      <c r="L8" s="86"/>
      <c r="M8" s="86"/>
      <c r="N8" s="86"/>
      <c r="O8" s="86"/>
      <c r="P8" s="87">
        <f t="shared" si="0"/>
        <v>4</v>
      </c>
      <c r="Q8" s="88">
        <f t="shared" si="1"/>
        <v>0.1611225671775671</v>
      </c>
      <c r="R8" s="89">
        <f t="shared" si="2"/>
        <v>80.715</v>
      </c>
      <c r="S8" s="94">
        <f>R8</f>
        <v>80.715</v>
      </c>
      <c r="T8" s="86" t="s">
        <v>339</v>
      </c>
      <c r="U8" s="124" t="s">
        <v>339</v>
      </c>
    </row>
    <row r="9" spans="1:21" s="50" customFormat="1" ht="84.75" customHeight="1">
      <c r="A9" s="84" t="s">
        <v>61</v>
      </c>
      <c r="B9" s="84" t="s">
        <v>31</v>
      </c>
      <c r="C9" s="85" t="s">
        <v>200</v>
      </c>
      <c r="D9" s="85" t="s">
        <v>95</v>
      </c>
      <c r="E9" s="86">
        <v>98</v>
      </c>
      <c r="F9" s="86">
        <v>95</v>
      </c>
      <c r="G9" s="86">
        <v>76.7</v>
      </c>
      <c r="H9" s="86"/>
      <c r="I9" s="86"/>
      <c r="J9" s="86"/>
      <c r="K9" s="86"/>
      <c r="L9" s="86"/>
      <c r="M9" s="86"/>
      <c r="N9" s="86"/>
      <c r="O9" s="86"/>
      <c r="P9" s="87">
        <f t="shared" si="0"/>
        <v>3</v>
      </c>
      <c r="Q9" s="88">
        <f t="shared" si="1"/>
        <v>0.1282483571784805</v>
      </c>
      <c r="R9" s="89">
        <f t="shared" si="2"/>
        <v>89.89999999999999</v>
      </c>
      <c r="S9" s="94">
        <f>R9</f>
        <v>89.89999999999999</v>
      </c>
      <c r="T9" s="86">
        <v>88</v>
      </c>
      <c r="U9" s="124">
        <v>91.25</v>
      </c>
    </row>
    <row r="10" spans="1:21" s="50" customFormat="1" ht="84.75" customHeight="1">
      <c r="A10" s="92" t="s">
        <v>61</v>
      </c>
      <c r="B10" s="138" t="s">
        <v>31</v>
      </c>
      <c r="C10" s="139" t="s">
        <v>316</v>
      </c>
      <c r="D10" s="139" t="s">
        <v>95</v>
      </c>
      <c r="E10" s="86">
        <v>95</v>
      </c>
      <c r="F10" s="86">
        <v>98</v>
      </c>
      <c r="G10" s="86"/>
      <c r="H10" s="86">
        <v>72</v>
      </c>
      <c r="I10" s="86">
        <v>90.77</v>
      </c>
      <c r="J10" s="86"/>
      <c r="K10" s="86"/>
      <c r="L10" s="86"/>
      <c r="M10" s="86"/>
      <c r="N10" s="86"/>
      <c r="O10" s="86"/>
      <c r="P10" s="87">
        <f t="shared" si="0"/>
        <v>4</v>
      </c>
      <c r="Q10" s="88">
        <f t="shared" si="1"/>
        <v>0.13129712697626594</v>
      </c>
      <c r="R10" s="89">
        <f t="shared" si="2"/>
        <v>88.9425</v>
      </c>
      <c r="S10" s="94">
        <f>R10</f>
        <v>88.9425</v>
      </c>
      <c r="T10" s="86" t="s">
        <v>339</v>
      </c>
      <c r="U10" s="124" t="s">
        <v>339</v>
      </c>
    </row>
    <row r="11" spans="1:21" s="52" customFormat="1" ht="32.25" customHeight="1">
      <c r="A11" s="84" t="s">
        <v>194</v>
      </c>
      <c r="B11" s="84" t="s">
        <v>31</v>
      </c>
      <c r="C11" s="85" t="s">
        <v>201</v>
      </c>
      <c r="D11" s="85" t="s">
        <v>95</v>
      </c>
      <c r="E11" s="86">
        <v>65</v>
      </c>
      <c r="F11" s="86">
        <v>60</v>
      </c>
      <c r="G11" s="86">
        <v>63</v>
      </c>
      <c r="H11" s="86"/>
      <c r="I11" s="86"/>
      <c r="J11" s="86"/>
      <c r="K11" s="86"/>
      <c r="L11" s="86"/>
      <c r="M11" s="86"/>
      <c r="N11" s="86"/>
      <c r="O11" s="86"/>
      <c r="P11" s="87">
        <f t="shared" si="0"/>
        <v>3</v>
      </c>
      <c r="Q11" s="88">
        <f t="shared" si="1"/>
        <v>0.04015869380463165</v>
      </c>
      <c r="R11" s="89">
        <f t="shared" si="2"/>
        <v>62.666666666666664</v>
      </c>
      <c r="S11" s="94">
        <f aca="true" t="shared" si="3" ref="S11:S20">R11</f>
        <v>62.666666666666664</v>
      </c>
      <c r="T11" s="86">
        <v>53.33</v>
      </c>
      <c r="U11" s="124">
        <v>54.33</v>
      </c>
    </row>
    <row r="12" spans="1:21" s="52" customFormat="1" ht="32.25" customHeight="1">
      <c r="A12" s="92" t="s">
        <v>194</v>
      </c>
      <c r="B12" s="138" t="s">
        <v>31</v>
      </c>
      <c r="C12" s="139" t="s">
        <v>309</v>
      </c>
      <c r="D12" s="139" t="s">
        <v>95</v>
      </c>
      <c r="E12" s="86">
        <v>65</v>
      </c>
      <c r="F12" s="86">
        <v>65</v>
      </c>
      <c r="G12" s="86"/>
      <c r="H12" s="86"/>
      <c r="I12" s="86">
        <v>74.58</v>
      </c>
      <c r="J12" s="86"/>
      <c r="K12" s="86"/>
      <c r="L12" s="86"/>
      <c r="M12" s="86"/>
      <c r="N12" s="86"/>
      <c r="O12" s="86"/>
      <c r="P12" s="87">
        <f t="shared" si="0"/>
        <v>3</v>
      </c>
      <c r="Q12" s="88">
        <f t="shared" si="1"/>
        <v>0.08110786360597246</v>
      </c>
      <c r="R12" s="89">
        <f t="shared" si="2"/>
        <v>68.19333333333333</v>
      </c>
      <c r="S12" s="94">
        <f>R12</f>
        <v>68.19333333333333</v>
      </c>
      <c r="T12" s="86" t="s">
        <v>339</v>
      </c>
      <c r="U12" s="124" t="s">
        <v>339</v>
      </c>
    </row>
    <row r="13" spans="1:21" s="50" customFormat="1" ht="29.25" customHeight="1">
      <c r="A13" s="84" t="s">
        <v>39</v>
      </c>
      <c r="B13" s="84" t="s">
        <v>31</v>
      </c>
      <c r="C13" s="85" t="s">
        <v>202</v>
      </c>
      <c r="D13" s="85" t="s">
        <v>95</v>
      </c>
      <c r="E13" s="86">
        <v>45</v>
      </c>
      <c r="F13" s="86">
        <v>55</v>
      </c>
      <c r="G13" s="91">
        <v>41.34</v>
      </c>
      <c r="H13" s="91"/>
      <c r="I13" s="91">
        <v>48.96</v>
      </c>
      <c r="J13" s="91"/>
      <c r="K13" s="91"/>
      <c r="L13" s="91"/>
      <c r="M13" s="91"/>
      <c r="N13" s="91"/>
      <c r="O13" s="91"/>
      <c r="P13" s="87">
        <f t="shared" si="0"/>
        <v>4</v>
      </c>
      <c r="Q13" s="88">
        <f t="shared" si="1"/>
        <v>0.12289617323365055</v>
      </c>
      <c r="R13" s="89">
        <f t="shared" si="2"/>
        <v>47.575</v>
      </c>
      <c r="S13" s="94">
        <f t="shared" si="3"/>
        <v>47.575</v>
      </c>
      <c r="T13" s="86">
        <v>48</v>
      </c>
      <c r="U13" s="124">
        <v>49.5</v>
      </c>
    </row>
    <row r="14" spans="1:21" s="50" customFormat="1" ht="30.75" customHeight="1">
      <c r="A14" s="92" t="s">
        <v>192</v>
      </c>
      <c r="B14" s="84" t="s">
        <v>31</v>
      </c>
      <c r="C14" s="85" t="s">
        <v>203</v>
      </c>
      <c r="D14" s="85" t="s">
        <v>95</v>
      </c>
      <c r="E14" s="86">
        <v>42</v>
      </c>
      <c r="F14" s="86">
        <v>55</v>
      </c>
      <c r="G14" s="91"/>
      <c r="H14" s="91"/>
      <c r="I14" s="91"/>
      <c r="J14" s="91">
        <v>31.36</v>
      </c>
      <c r="K14" s="91"/>
      <c r="L14" s="91"/>
      <c r="M14" s="91"/>
      <c r="N14" s="91"/>
      <c r="O14" s="91"/>
      <c r="P14" s="87">
        <f t="shared" si="0"/>
        <v>3</v>
      </c>
      <c r="Q14" s="88">
        <f t="shared" si="1"/>
        <v>0.2767127713678571</v>
      </c>
      <c r="R14" s="89">
        <f t="shared" si="2"/>
        <v>42.78666666666667</v>
      </c>
      <c r="S14" s="94">
        <f t="shared" si="3"/>
        <v>42.78666666666667</v>
      </c>
      <c r="T14" s="86">
        <v>39.5</v>
      </c>
      <c r="U14" s="124">
        <v>41</v>
      </c>
    </row>
    <row r="15" spans="1:21" s="50" customFormat="1" ht="43.5" customHeight="1">
      <c r="A15" s="92" t="s">
        <v>193</v>
      </c>
      <c r="B15" s="84" t="s">
        <v>31</v>
      </c>
      <c r="C15" s="85" t="s">
        <v>204</v>
      </c>
      <c r="D15" s="85" t="s">
        <v>95</v>
      </c>
      <c r="E15" s="86">
        <v>38</v>
      </c>
      <c r="F15" s="86">
        <v>55</v>
      </c>
      <c r="G15" s="91"/>
      <c r="H15" s="91"/>
      <c r="I15" s="91"/>
      <c r="J15" s="91"/>
      <c r="K15" s="91"/>
      <c r="L15" s="91">
        <v>31.64</v>
      </c>
      <c r="M15" s="91"/>
      <c r="N15" s="91"/>
      <c r="O15" s="91"/>
      <c r="P15" s="87">
        <f t="shared" si="0"/>
        <v>3</v>
      </c>
      <c r="Q15" s="88">
        <f t="shared" si="1"/>
        <v>0.2906877684904419</v>
      </c>
      <c r="R15" s="89">
        <f t="shared" si="2"/>
        <v>41.54666666666667</v>
      </c>
      <c r="S15" s="94">
        <f t="shared" si="3"/>
        <v>41.54666666666667</v>
      </c>
      <c r="T15" s="86">
        <v>38.25</v>
      </c>
      <c r="U15" s="124">
        <v>39.33</v>
      </c>
    </row>
    <row r="16" spans="1:21" s="50" customFormat="1" ht="31.5" customHeight="1">
      <c r="A16" s="92" t="s">
        <v>75</v>
      </c>
      <c r="B16" s="84" t="s">
        <v>31</v>
      </c>
      <c r="C16" s="85" t="s">
        <v>205</v>
      </c>
      <c r="D16" s="85" t="s">
        <v>95</v>
      </c>
      <c r="E16" s="86">
        <v>38</v>
      </c>
      <c r="F16" s="86">
        <v>50</v>
      </c>
      <c r="G16" s="91"/>
      <c r="H16" s="91"/>
      <c r="I16" s="91"/>
      <c r="J16" s="91">
        <v>28.31</v>
      </c>
      <c r="K16" s="91"/>
      <c r="L16" s="91"/>
      <c r="M16" s="91"/>
      <c r="N16" s="91"/>
      <c r="O16" s="91"/>
      <c r="P16" s="87">
        <f t="shared" si="0"/>
        <v>3</v>
      </c>
      <c r="Q16" s="88">
        <f t="shared" si="1"/>
        <v>0.28025488887719285</v>
      </c>
      <c r="R16" s="89">
        <f t="shared" si="2"/>
        <v>38.769999999999996</v>
      </c>
      <c r="S16" s="94">
        <f t="shared" si="3"/>
        <v>38.769999999999996</v>
      </c>
      <c r="T16" s="86">
        <v>39.5</v>
      </c>
      <c r="U16" s="124">
        <v>42</v>
      </c>
    </row>
    <row r="17" spans="1:21" s="50" customFormat="1" ht="42" customHeight="1">
      <c r="A17" s="92" t="s">
        <v>195</v>
      </c>
      <c r="B17" s="84" t="s">
        <v>31</v>
      </c>
      <c r="C17" s="85" t="s">
        <v>206</v>
      </c>
      <c r="D17" s="85" t="s">
        <v>95</v>
      </c>
      <c r="E17" s="86">
        <v>120</v>
      </c>
      <c r="F17" s="86">
        <v>95</v>
      </c>
      <c r="G17" s="93">
        <v>89.11</v>
      </c>
      <c r="H17" s="93"/>
      <c r="I17" s="93">
        <v>105.46</v>
      </c>
      <c r="J17" s="93"/>
      <c r="K17" s="93"/>
      <c r="L17" s="93"/>
      <c r="M17" s="93"/>
      <c r="N17" s="93"/>
      <c r="O17" s="93"/>
      <c r="P17" s="87">
        <f t="shared" si="0"/>
        <v>4</v>
      </c>
      <c r="Q17" s="88">
        <f t="shared" si="1"/>
        <v>0.13229786510659283</v>
      </c>
      <c r="R17" s="89">
        <f t="shared" si="2"/>
        <v>102.3925</v>
      </c>
      <c r="S17" s="94">
        <f t="shared" si="3"/>
        <v>102.3925</v>
      </c>
      <c r="T17" s="86">
        <v>100</v>
      </c>
      <c r="U17" s="124">
        <v>100</v>
      </c>
    </row>
    <row r="18" spans="1:21" s="50" customFormat="1" ht="62.25" customHeight="1">
      <c r="A18" s="92" t="s">
        <v>196</v>
      </c>
      <c r="B18" s="84" t="s">
        <v>31</v>
      </c>
      <c r="C18" s="85" t="s">
        <v>207</v>
      </c>
      <c r="D18" s="85" t="s">
        <v>95</v>
      </c>
      <c r="E18" s="86">
        <v>165</v>
      </c>
      <c r="F18" s="86">
        <v>140</v>
      </c>
      <c r="G18" s="93"/>
      <c r="H18" s="93"/>
      <c r="I18" s="93"/>
      <c r="J18" s="93"/>
      <c r="K18" s="93">
        <v>133.62</v>
      </c>
      <c r="L18" s="93"/>
      <c r="M18" s="93"/>
      <c r="N18" s="93"/>
      <c r="O18" s="93"/>
      <c r="P18" s="87">
        <f t="shared" si="0"/>
        <v>3</v>
      </c>
      <c r="Q18" s="88">
        <f t="shared" si="1"/>
        <v>0.11343653815497617</v>
      </c>
      <c r="R18" s="89">
        <f t="shared" si="2"/>
        <v>146.20666666666665</v>
      </c>
      <c r="S18" s="94">
        <f>R18</f>
        <v>146.20666666666665</v>
      </c>
      <c r="T18" s="86">
        <v>166.67</v>
      </c>
      <c r="U18" s="124">
        <v>173.33</v>
      </c>
    </row>
    <row r="19" spans="1:21" s="52" customFormat="1" ht="47.25" customHeight="1">
      <c r="A19" s="84" t="s">
        <v>197</v>
      </c>
      <c r="B19" s="84" t="s">
        <v>31</v>
      </c>
      <c r="C19" s="85" t="s">
        <v>208</v>
      </c>
      <c r="D19" s="85" t="s">
        <v>95</v>
      </c>
      <c r="E19" s="86">
        <v>45</v>
      </c>
      <c r="F19" s="86">
        <v>59</v>
      </c>
      <c r="G19" s="93">
        <v>40.42</v>
      </c>
      <c r="H19" s="93"/>
      <c r="I19" s="93">
        <v>47.82</v>
      </c>
      <c r="J19" s="93"/>
      <c r="K19" s="93"/>
      <c r="L19" s="93"/>
      <c r="M19" s="93"/>
      <c r="N19" s="93"/>
      <c r="O19" s="93"/>
      <c r="P19" s="87">
        <f t="shared" si="0"/>
        <v>4</v>
      </c>
      <c r="Q19" s="88">
        <f t="shared" si="1"/>
        <v>0.16448511104058955</v>
      </c>
      <c r="R19" s="89">
        <f t="shared" si="2"/>
        <v>48.06</v>
      </c>
      <c r="S19" s="94">
        <f t="shared" si="3"/>
        <v>48.06</v>
      </c>
      <c r="T19" s="86">
        <v>45.75</v>
      </c>
      <c r="U19" s="124">
        <v>46.67</v>
      </c>
    </row>
    <row r="20" spans="1:21" s="50" customFormat="1" ht="70.5" customHeight="1">
      <c r="A20" s="84" t="s">
        <v>198</v>
      </c>
      <c r="B20" s="84" t="s">
        <v>31</v>
      </c>
      <c r="C20" s="85" t="s">
        <v>209</v>
      </c>
      <c r="D20" s="85" t="s">
        <v>14</v>
      </c>
      <c r="E20" s="86">
        <v>35</v>
      </c>
      <c r="F20" s="86">
        <v>45</v>
      </c>
      <c r="G20" s="93">
        <v>34.37</v>
      </c>
      <c r="H20" s="93"/>
      <c r="I20" s="93">
        <v>40.68</v>
      </c>
      <c r="J20" s="93"/>
      <c r="K20" s="93"/>
      <c r="L20" s="93"/>
      <c r="M20" s="93"/>
      <c r="N20" s="93"/>
      <c r="O20" s="93"/>
      <c r="P20" s="87">
        <f t="shared" si="0"/>
        <v>4</v>
      </c>
      <c r="Q20" s="88">
        <f t="shared" si="1"/>
        <v>0.12987650239356643</v>
      </c>
      <c r="R20" s="89">
        <f t="shared" si="2"/>
        <v>38.7625</v>
      </c>
      <c r="S20" s="94">
        <f t="shared" si="3"/>
        <v>38.7625</v>
      </c>
      <c r="T20" s="86">
        <v>41.5</v>
      </c>
      <c r="U20" s="124">
        <v>41.25</v>
      </c>
    </row>
    <row r="21" spans="1:18" s="162" customFormat="1" ht="33" customHeight="1">
      <c r="A21" s="270" t="s">
        <v>338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2"/>
      <c r="R21" s="272"/>
    </row>
    <row r="22" spans="1:20" s="53" customFormat="1" ht="52.5" customHeight="1">
      <c r="A22" s="63"/>
      <c r="B22" s="63"/>
      <c r="C22" s="63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  <c r="Q22" s="66"/>
      <c r="R22" s="66"/>
      <c r="S22" s="66"/>
      <c r="T22" s="66"/>
    </row>
    <row r="23" spans="1:21" ht="42" customHeight="1">
      <c r="A23" s="237" t="s">
        <v>52</v>
      </c>
      <c r="B23" s="237" t="s">
        <v>30</v>
      </c>
      <c r="C23" s="237" t="s">
        <v>51</v>
      </c>
      <c r="D23" s="237" t="s">
        <v>17</v>
      </c>
      <c r="E23" s="264" t="s">
        <v>64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37" t="s">
        <v>54</v>
      </c>
      <c r="Q23" s="237" t="s">
        <v>55</v>
      </c>
      <c r="R23" s="266" t="s">
        <v>266</v>
      </c>
      <c r="S23" s="252" t="s">
        <v>286</v>
      </c>
      <c r="T23" s="230" t="s">
        <v>273</v>
      </c>
      <c r="U23" s="173" t="s">
        <v>277</v>
      </c>
    </row>
    <row r="24" spans="1:21" ht="126.75" customHeight="1">
      <c r="A24" s="265"/>
      <c r="B24" s="265"/>
      <c r="C24" s="265"/>
      <c r="D24" s="265"/>
      <c r="E24" s="98" t="s">
        <v>362</v>
      </c>
      <c r="F24" s="109" t="s">
        <v>363</v>
      </c>
      <c r="G24" s="98" t="s">
        <v>325</v>
      </c>
      <c r="H24" s="107" t="s">
        <v>344</v>
      </c>
      <c r="I24" s="108" t="s">
        <v>383</v>
      </c>
      <c r="J24" s="108" t="s">
        <v>384</v>
      </c>
      <c r="K24" s="156" t="s">
        <v>385</v>
      </c>
      <c r="L24" s="104"/>
      <c r="M24" s="104"/>
      <c r="N24" s="164"/>
      <c r="O24" s="107"/>
      <c r="P24" s="265"/>
      <c r="Q24" s="265"/>
      <c r="R24" s="266"/>
      <c r="S24" s="252"/>
      <c r="T24" s="230"/>
      <c r="U24" s="173"/>
    </row>
    <row r="25" spans="1:20" ht="42.75" customHeight="1">
      <c r="A25" s="230" t="s">
        <v>161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</row>
    <row r="26" spans="1:21" ht="108.75" customHeight="1">
      <c r="A26" s="84" t="s">
        <v>40</v>
      </c>
      <c r="B26" s="84" t="s">
        <v>31</v>
      </c>
      <c r="C26" s="85" t="s">
        <v>8</v>
      </c>
      <c r="D26" s="85" t="s">
        <v>19</v>
      </c>
      <c r="E26" s="86">
        <v>85</v>
      </c>
      <c r="F26" s="86">
        <v>145</v>
      </c>
      <c r="G26" s="86"/>
      <c r="H26" s="86"/>
      <c r="I26" s="86">
        <v>147</v>
      </c>
      <c r="J26" s="86"/>
      <c r="K26" s="86"/>
      <c r="L26" s="86"/>
      <c r="M26" s="86"/>
      <c r="N26" s="86"/>
      <c r="O26" s="86"/>
      <c r="P26" s="87">
        <f>COUNT(E26:O26)</f>
        <v>3</v>
      </c>
      <c r="Q26" s="88">
        <f>STDEVA(E26:O26)/(SUM(E26:O26)/COUNTIF(E26:O26,"&gt;0"))</f>
        <v>0.2803652044928128</v>
      </c>
      <c r="R26" s="89">
        <f>1/P26*(SUM(E26:O26))</f>
        <v>125.66666666666666</v>
      </c>
      <c r="S26" s="94">
        <f>R26</f>
        <v>125.66666666666666</v>
      </c>
      <c r="T26" s="86">
        <v>125.75</v>
      </c>
      <c r="U26" s="123">
        <v>158.41</v>
      </c>
    </row>
    <row r="27" spans="1:21" ht="105.75" customHeight="1">
      <c r="A27" s="84" t="s">
        <v>116</v>
      </c>
      <c r="B27" s="84" t="s">
        <v>31</v>
      </c>
      <c r="C27" s="85" t="s">
        <v>117</v>
      </c>
      <c r="D27" s="85" t="s">
        <v>19</v>
      </c>
      <c r="E27" s="86">
        <v>140</v>
      </c>
      <c r="F27" s="86">
        <v>135</v>
      </c>
      <c r="G27" s="86"/>
      <c r="H27" s="86"/>
      <c r="I27" s="86"/>
      <c r="J27" s="86">
        <v>156.62</v>
      </c>
      <c r="K27" s="86"/>
      <c r="L27" s="86"/>
      <c r="M27" s="86"/>
      <c r="N27" s="86"/>
      <c r="O27" s="86"/>
      <c r="P27" s="87">
        <f aca="true" t="shared" si="4" ref="P27:P39">COUNT(E27:O27)</f>
        <v>3</v>
      </c>
      <c r="Q27" s="88">
        <f aca="true" t="shared" si="5" ref="Q27:Q39">STDEVA(E27:O27)/(SUM(E27:O27)/COUNTIF(E27:O27,"&gt;0"))</f>
        <v>0.07866979996377181</v>
      </c>
      <c r="R27" s="89">
        <f aca="true" t="shared" si="6" ref="R27:R39">1/P27*(SUM(E27:O27))</f>
        <v>143.87333333333333</v>
      </c>
      <c r="S27" s="94">
        <f aca="true" t="shared" si="7" ref="S27:S39">R27</f>
        <v>143.87333333333333</v>
      </c>
      <c r="T27" s="86">
        <v>135.25</v>
      </c>
      <c r="U27" s="124">
        <v>143.33</v>
      </c>
    </row>
    <row r="28" spans="1:21" ht="67.5" customHeight="1">
      <c r="A28" s="84" t="s">
        <v>129</v>
      </c>
      <c r="B28" s="84" t="s">
        <v>31</v>
      </c>
      <c r="C28" s="85" t="s">
        <v>130</v>
      </c>
      <c r="D28" s="85" t="s">
        <v>20</v>
      </c>
      <c r="E28" s="86">
        <v>135</v>
      </c>
      <c r="F28" s="86">
        <v>140</v>
      </c>
      <c r="G28" s="86"/>
      <c r="H28" s="86"/>
      <c r="I28" s="86"/>
      <c r="J28" s="86">
        <v>126.09</v>
      </c>
      <c r="K28" s="86"/>
      <c r="L28" s="86"/>
      <c r="M28" s="86"/>
      <c r="N28" s="86"/>
      <c r="O28" s="86"/>
      <c r="P28" s="87">
        <f t="shared" si="4"/>
        <v>3</v>
      </c>
      <c r="Q28" s="88">
        <f t="shared" si="5"/>
        <v>0.05270134483870239</v>
      </c>
      <c r="R28" s="89">
        <f t="shared" si="6"/>
        <v>133.69666666666666</v>
      </c>
      <c r="S28" s="94">
        <f t="shared" si="7"/>
        <v>133.69666666666666</v>
      </c>
      <c r="T28" s="86">
        <v>146.75</v>
      </c>
      <c r="U28" s="124">
        <v>153.7</v>
      </c>
    </row>
    <row r="29" spans="1:21" ht="69.75" customHeight="1">
      <c r="A29" s="84" t="s">
        <v>41</v>
      </c>
      <c r="B29" s="84" t="s">
        <v>31</v>
      </c>
      <c r="C29" s="85" t="s">
        <v>74</v>
      </c>
      <c r="D29" s="85" t="s">
        <v>21</v>
      </c>
      <c r="E29" s="86">
        <v>100</v>
      </c>
      <c r="F29" s="86">
        <v>150</v>
      </c>
      <c r="G29" s="86"/>
      <c r="H29" s="86"/>
      <c r="I29" s="86"/>
      <c r="J29" s="86"/>
      <c r="K29" s="86">
        <v>120</v>
      </c>
      <c r="L29" s="86"/>
      <c r="M29" s="86"/>
      <c r="N29" s="86"/>
      <c r="O29" s="86"/>
      <c r="P29" s="87">
        <f t="shared" si="4"/>
        <v>3</v>
      </c>
      <c r="Q29" s="88">
        <f t="shared" si="5"/>
        <v>0.2040495793316417</v>
      </c>
      <c r="R29" s="89">
        <f t="shared" si="6"/>
        <v>123.33333333333333</v>
      </c>
      <c r="S29" s="94">
        <f t="shared" si="7"/>
        <v>123.33333333333333</v>
      </c>
      <c r="T29" s="86">
        <v>127.5</v>
      </c>
      <c r="U29" s="124">
        <v>115</v>
      </c>
    </row>
    <row r="30" spans="1:21" ht="201" customHeight="1">
      <c r="A30" s="84" t="s">
        <v>62</v>
      </c>
      <c r="B30" s="84" t="s">
        <v>31</v>
      </c>
      <c r="C30" s="85" t="s">
        <v>9</v>
      </c>
      <c r="D30" s="85" t="s">
        <v>22</v>
      </c>
      <c r="E30" s="86">
        <v>130</v>
      </c>
      <c r="F30" s="86">
        <v>130</v>
      </c>
      <c r="G30" s="86">
        <v>139.43</v>
      </c>
      <c r="H30" s="86"/>
      <c r="I30" s="86"/>
      <c r="J30" s="86"/>
      <c r="K30" s="86"/>
      <c r="L30" s="86"/>
      <c r="M30" s="86"/>
      <c r="N30" s="86"/>
      <c r="O30" s="86"/>
      <c r="P30" s="87">
        <f t="shared" si="4"/>
        <v>3</v>
      </c>
      <c r="Q30" s="88">
        <f t="shared" si="5"/>
        <v>0.04089136798781895</v>
      </c>
      <c r="R30" s="89">
        <f t="shared" si="6"/>
        <v>133.14333333333332</v>
      </c>
      <c r="S30" s="94">
        <f t="shared" si="7"/>
        <v>133.14333333333332</v>
      </c>
      <c r="T30" s="86">
        <v>120.5</v>
      </c>
      <c r="U30" s="124">
        <v>111.96</v>
      </c>
    </row>
    <row r="31" spans="1:21" ht="71.25" customHeight="1">
      <c r="A31" s="84" t="s">
        <v>141</v>
      </c>
      <c r="B31" s="95" t="s">
        <v>31</v>
      </c>
      <c r="C31" s="85" t="s">
        <v>142</v>
      </c>
      <c r="D31" s="85" t="s">
        <v>23</v>
      </c>
      <c r="E31" s="86">
        <v>100</v>
      </c>
      <c r="F31" s="86">
        <v>150</v>
      </c>
      <c r="G31" s="86"/>
      <c r="H31" s="86"/>
      <c r="I31" s="86"/>
      <c r="J31" s="86"/>
      <c r="K31" s="86">
        <v>125</v>
      </c>
      <c r="L31" s="86"/>
      <c r="M31" s="86"/>
      <c r="N31" s="86"/>
      <c r="O31" s="86"/>
      <c r="P31" s="87">
        <f t="shared" si="4"/>
        <v>3</v>
      </c>
      <c r="Q31" s="88">
        <f t="shared" si="5"/>
        <v>0.2</v>
      </c>
      <c r="R31" s="89">
        <f t="shared" si="6"/>
        <v>125</v>
      </c>
      <c r="S31" s="94">
        <f t="shared" si="7"/>
        <v>125</v>
      </c>
      <c r="T31" s="86">
        <v>117.5</v>
      </c>
      <c r="U31" s="124">
        <v>96.67</v>
      </c>
    </row>
    <row r="32" spans="1:21" ht="79.5" customHeight="1">
      <c r="A32" s="84" t="s">
        <v>131</v>
      </c>
      <c r="B32" s="84" t="s">
        <v>31</v>
      </c>
      <c r="C32" s="85" t="s">
        <v>132</v>
      </c>
      <c r="D32" s="85" t="s">
        <v>23</v>
      </c>
      <c r="E32" s="86">
        <v>140</v>
      </c>
      <c r="F32" s="86">
        <v>170</v>
      </c>
      <c r="G32" s="86">
        <v>129.56</v>
      </c>
      <c r="H32" s="86"/>
      <c r="I32" s="86"/>
      <c r="J32" s="86"/>
      <c r="K32" s="86"/>
      <c r="L32" s="86"/>
      <c r="M32" s="86"/>
      <c r="N32" s="86"/>
      <c r="O32" s="86"/>
      <c r="P32" s="87">
        <f t="shared" si="4"/>
        <v>3</v>
      </c>
      <c r="Q32" s="88">
        <f t="shared" si="5"/>
        <v>0.1432814566234271</v>
      </c>
      <c r="R32" s="89">
        <f t="shared" si="6"/>
        <v>146.51999999999998</v>
      </c>
      <c r="S32" s="94">
        <f t="shared" si="7"/>
        <v>146.51999999999998</v>
      </c>
      <c r="T32" s="86">
        <v>146.25</v>
      </c>
      <c r="U32" s="124">
        <v>129.47</v>
      </c>
    </row>
    <row r="33" spans="1:21" ht="72" customHeight="1">
      <c r="A33" s="84" t="s">
        <v>131</v>
      </c>
      <c r="B33" s="84" t="s">
        <v>31</v>
      </c>
      <c r="C33" s="85" t="s">
        <v>133</v>
      </c>
      <c r="D33" s="85" t="s">
        <v>24</v>
      </c>
      <c r="E33" s="86">
        <v>160</v>
      </c>
      <c r="F33" s="86">
        <v>140</v>
      </c>
      <c r="G33" s="86"/>
      <c r="H33" s="86"/>
      <c r="I33" s="86"/>
      <c r="J33" s="86"/>
      <c r="K33" s="86">
        <v>145</v>
      </c>
      <c r="L33" s="86"/>
      <c r="M33" s="86"/>
      <c r="N33" s="86"/>
      <c r="O33" s="86"/>
      <c r="P33" s="87">
        <f t="shared" si="4"/>
        <v>3</v>
      </c>
      <c r="Q33" s="88">
        <f t="shared" si="5"/>
        <v>0.07016851683593704</v>
      </c>
      <c r="R33" s="89">
        <f t="shared" si="6"/>
        <v>148.33333333333331</v>
      </c>
      <c r="S33" s="94">
        <f t="shared" si="7"/>
        <v>148.33333333333331</v>
      </c>
      <c r="T33" s="86">
        <v>161.75</v>
      </c>
      <c r="U33" s="124">
        <v>141.67</v>
      </c>
    </row>
    <row r="34" spans="1:21" ht="32.25" customHeight="1">
      <c r="A34" s="84" t="s">
        <v>5</v>
      </c>
      <c r="B34" s="84" t="s">
        <v>31</v>
      </c>
      <c r="C34" s="85" t="s">
        <v>6</v>
      </c>
      <c r="D34" s="85" t="s">
        <v>96</v>
      </c>
      <c r="E34" s="86">
        <v>170</v>
      </c>
      <c r="F34" s="86">
        <v>95</v>
      </c>
      <c r="G34" s="86">
        <v>123.94</v>
      </c>
      <c r="H34" s="86">
        <v>165.74</v>
      </c>
      <c r="I34" s="86"/>
      <c r="J34" s="86"/>
      <c r="K34" s="86"/>
      <c r="L34" s="86"/>
      <c r="M34" s="86"/>
      <c r="N34" s="86"/>
      <c r="O34" s="86"/>
      <c r="P34" s="87">
        <f t="shared" si="4"/>
        <v>4</v>
      </c>
      <c r="Q34" s="88">
        <f t="shared" si="5"/>
        <v>0.2579477378086822</v>
      </c>
      <c r="R34" s="89">
        <f t="shared" si="6"/>
        <v>138.67000000000002</v>
      </c>
      <c r="S34" s="94">
        <f t="shared" si="7"/>
        <v>138.67000000000002</v>
      </c>
      <c r="T34" s="86">
        <v>166.67</v>
      </c>
      <c r="U34" s="124">
        <v>138.25</v>
      </c>
    </row>
    <row r="35" spans="1:21" ht="72" customHeight="1">
      <c r="A35" s="84" t="s">
        <v>210</v>
      </c>
      <c r="B35" s="84" t="s">
        <v>31</v>
      </c>
      <c r="C35" s="85" t="s">
        <v>211</v>
      </c>
      <c r="D35" s="85" t="s">
        <v>25</v>
      </c>
      <c r="E35" s="86">
        <v>100</v>
      </c>
      <c r="F35" s="86">
        <v>160</v>
      </c>
      <c r="G35" s="86"/>
      <c r="H35" s="86"/>
      <c r="I35" s="86"/>
      <c r="J35" s="86"/>
      <c r="K35" s="86">
        <v>160</v>
      </c>
      <c r="L35" s="86"/>
      <c r="M35" s="86"/>
      <c r="N35" s="86"/>
      <c r="O35" s="86"/>
      <c r="P35" s="87">
        <f t="shared" si="4"/>
        <v>3</v>
      </c>
      <c r="Q35" s="88">
        <f t="shared" si="5"/>
        <v>0.24743582965269678</v>
      </c>
      <c r="R35" s="89">
        <f t="shared" si="6"/>
        <v>140</v>
      </c>
      <c r="S35" s="94">
        <f t="shared" si="7"/>
        <v>140</v>
      </c>
      <c r="T35" s="86">
        <v>143.25</v>
      </c>
      <c r="U35" s="124">
        <v>126.67</v>
      </c>
    </row>
    <row r="36" spans="1:21" ht="105.75" customHeight="1">
      <c r="A36" s="84" t="s">
        <v>212</v>
      </c>
      <c r="B36" s="84" t="s">
        <v>37</v>
      </c>
      <c r="C36" s="85" t="s">
        <v>225</v>
      </c>
      <c r="D36" s="85" t="s">
        <v>26</v>
      </c>
      <c r="E36" s="86">
        <v>85</v>
      </c>
      <c r="F36" s="86">
        <v>60</v>
      </c>
      <c r="G36" s="86"/>
      <c r="H36" s="86"/>
      <c r="I36" s="86"/>
      <c r="J36" s="86"/>
      <c r="K36" s="86">
        <v>68</v>
      </c>
      <c r="L36" s="86"/>
      <c r="M36" s="86"/>
      <c r="N36" s="86"/>
      <c r="O36" s="86"/>
      <c r="P36" s="87">
        <f t="shared" si="4"/>
        <v>3</v>
      </c>
      <c r="Q36" s="88">
        <f t="shared" si="5"/>
        <v>0.17981894837751697</v>
      </c>
      <c r="R36" s="89">
        <f t="shared" si="6"/>
        <v>71</v>
      </c>
      <c r="S36" s="94">
        <f t="shared" si="7"/>
        <v>71</v>
      </c>
      <c r="T36" s="86">
        <v>69</v>
      </c>
      <c r="U36" s="124">
        <v>66.5</v>
      </c>
    </row>
    <row r="37" spans="1:21" ht="90.75" customHeight="1">
      <c r="A37" s="84" t="s">
        <v>212</v>
      </c>
      <c r="B37" s="84" t="s">
        <v>37</v>
      </c>
      <c r="C37" s="85" t="s">
        <v>226</v>
      </c>
      <c r="D37" s="85" t="s">
        <v>114</v>
      </c>
      <c r="E37" s="86">
        <v>120</v>
      </c>
      <c r="F37" s="86">
        <v>80</v>
      </c>
      <c r="G37" s="86"/>
      <c r="H37" s="86"/>
      <c r="I37" s="86"/>
      <c r="J37" s="86"/>
      <c r="K37" s="86">
        <v>90</v>
      </c>
      <c r="L37" s="86"/>
      <c r="M37" s="86"/>
      <c r="N37" s="86"/>
      <c r="O37" s="86"/>
      <c r="P37" s="87">
        <f t="shared" si="4"/>
        <v>3</v>
      </c>
      <c r="Q37" s="88">
        <f t="shared" si="5"/>
        <v>0.21534475856546215</v>
      </c>
      <c r="R37" s="89">
        <f t="shared" si="6"/>
        <v>96.66666666666666</v>
      </c>
      <c r="S37" s="94">
        <f t="shared" si="7"/>
        <v>96.66666666666666</v>
      </c>
      <c r="T37" s="86">
        <v>119</v>
      </c>
      <c r="U37" s="124">
        <v>108.75</v>
      </c>
    </row>
    <row r="38" spans="1:21" ht="137.25" customHeight="1">
      <c r="A38" s="84" t="s">
        <v>212</v>
      </c>
      <c r="B38" s="84" t="s">
        <v>37</v>
      </c>
      <c r="C38" s="85" t="s">
        <v>213</v>
      </c>
      <c r="D38" s="85" t="s">
        <v>115</v>
      </c>
      <c r="E38" s="86">
        <v>140</v>
      </c>
      <c r="F38" s="86">
        <v>110</v>
      </c>
      <c r="G38" s="86"/>
      <c r="H38" s="86"/>
      <c r="I38" s="86"/>
      <c r="J38" s="86"/>
      <c r="K38" s="86">
        <v>110</v>
      </c>
      <c r="L38" s="86"/>
      <c r="M38" s="86"/>
      <c r="N38" s="86"/>
      <c r="O38" s="86"/>
      <c r="P38" s="87">
        <f t="shared" si="4"/>
        <v>3</v>
      </c>
      <c r="Q38" s="88">
        <f t="shared" si="5"/>
        <v>0.14433756729740646</v>
      </c>
      <c r="R38" s="89">
        <f t="shared" si="6"/>
        <v>120</v>
      </c>
      <c r="S38" s="94">
        <f t="shared" si="7"/>
        <v>120</v>
      </c>
      <c r="T38" s="86">
        <v>109.25</v>
      </c>
      <c r="U38" s="124">
        <v>117.5</v>
      </c>
    </row>
    <row r="39" spans="1:21" ht="126" customHeight="1">
      <c r="A39" s="84" t="s">
        <v>76</v>
      </c>
      <c r="B39" s="84" t="s">
        <v>31</v>
      </c>
      <c r="C39" s="85" t="s">
        <v>111</v>
      </c>
      <c r="D39" s="85" t="s">
        <v>97</v>
      </c>
      <c r="E39" s="86">
        <v>300</v>
      </c>
      <c r="F39" s="86">
        <v>230</v>
      </c>
      <c r="G39" s="86"/>
      <c r="H39" s="86"/>
      <c r="I39" s="86"/>
      <c r="J39" s="86"/>
      <c r="K39" s="86">
        <v>300</v>
      </c>
      <c r="L39" s="86"/>
      <c r="M39" s="86"/>
      <c r="N39" s="86"/>
      <c r="O39" s="86"/>
      <c r="P39" s="87">
        <f t="shared" si="4"/>
        <v>3</v>
      </c>
      <c r="Q39" s="88">
        <f t="shared" si="5"/>
        <v>0.14607657413231473</v>
      </c>
      <c r="R39" s="89">
        <f t="shared" si="6"/>
        <v>276.66666666666663</v>
      </c>
      <c r="S39" s="94">
        <f t="shared" si="7"/>
        <v>276.66666666666663</v>
      </c>
      <c r="T39" s="86">
        <v>321</v>
      </c>
      <c r="U39" s="124">
        <v>298.25</v>
      </c>
    </row>
    <row r="40" spans="1:20" ht="35.25" customHeight="1">
      <c r="A40" s="64"/>
      <c r="B40" s="64"/>
      <c r="C40" s="64"/>
      <c r="D40" s="64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74"/>
      <c r="T40" s="74"/>
    </row>
    <row r="41" spans="1:21" ht="47.25" customHeight="1">
      <c r="A41" s="230" t="s">
        <v>52</v>
      </c>
      <c r="B41" s="237" t="s">
        <v>30</v>
      </c>
      <c r="C41" s="237" t="s">
        <v>51</v>
      </c>
      <c r="D41" s="237" t="s">
        <v>17</v>
      </c>
      <c r="E41" s="264" t="s">
        <v>64</v>
      </c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37" t="s">
        <v>54</v>
      </c>
      <c r="Q41" s="237" t="s">
        <v>55</v>
      </c>
      <c r="R41" s="266" t="s">
        <v>266</v>
      </c>
      <c r="S41" s="252" t="s">
        <v>286</v>
      </c>
      <c r="T41" s="230" t="s">
        <v>273</v>
      </c>
      <c r="U41" s="173" t="s">
        <v>277</v>
      </c>
    </row>
    <row r="42" spans="1:21" ht="129" customHeight="1">
      <c r="A42" s="267"/>
      <c r="B42" s="265"/>
      <c r="C42" s="265"/>
      <c r="D42" s="265"/>
      <c r="E42" s="98" t="s">
        <v>362</v>
      </c>
      <c r="F42" s="109" t="s">
        <v>363</v>
      </c>
      <c r="G42" s="98" t="s">
        <v>325</v>
      </c>
      <c r="H42" s="104" t="s">
        <v>333</v>
      </c>
      <c r="I42" s="108" t="s">
        <v>345</v>
      </c>
      <c r="J42" s="108" t="s">
        <v>382</v>
      </c>
      <c r="K42" s="156" t="s">
        <v>385</v>
      </c>
      <c r="L42" s="104" t="s">
        <v>386</v>
      </c>
      <c r="M42" s="104" t="s">
        <v>387</v>
      </c>
      <c r="N42" s="164" t="s">
        <v>388</v>
      </c>
      <c r="O42" s="104" t="s">
        <v>389</v>
      </c>
      <c r="P42" s="265"/>
      <c r="Q42" s="265"/>
      <c r="R42" s="266"/>
      <c r="S42" s="252"/>
      <c r="T42" s="230"/>
      <c r="U42" s="173"/>
    </row>
    <row r="43" spans="1:20" ht="28.5" customHeight="1">
      <c r="A43" s="230" t="s">
        <v>42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</row>
    <row r="44" spans="1:21" ht="94.5" customHeight="1">
      <c r="A44" s="96" t="s">
        <v>118</v>
      </c>
      <c r="B44" s="84" t="s">
        <v>31</v>
      </c>
      <c r="C44" s="85" t="s">
        <v>119</v>
      </c>
      <c r="D44" s="85" t="s">
        <v>98</v>
      </c>
      <c r="E44" s="86">
        <v>500</v>
      </c>
      <c r="F44" s="86">
        <v>500</v>
      </c>
      <c r="G44" s="86">
        <v>414.01</v>
      </c>
      <c r="H44" s="86"/>
      <c r="I44" s="86">
        <v>553.7</v>
      </c>
      <c r="J44" s="86"/>
      <c r="K44" s="86"/>
      <c r="L44" s="86"/>
      <c r="M44" s="86"/>
      <c r="N44" s="86"/>
      <c r="O44" s="86"/>
      <c r="P44" s="87">
        <f>COUNT(E44:O44)</f>
        <v>4</v>
      </c>
      <c r="Q44" s="88">
        <f>STDEVA(E44:O44)/(SUM(E44:O44)/COUNTIF(E44:O44,"&gt;0"))</f>
        <v>0.11746644030095242</v>
      </c>
      <c r="R44" s="89">
        <f>1/P44*(SUM(E44:O44))</f>
        <v>491.9275</v>
      </c>
      <c r="S44" s="94">
        <f>R44</f>
        <v>491.9275</v>
      </c>
      <c r="T44" s="86">
        <v>477.5</v>
      </c>
      <c r="U44" s="123">
        <v>530</v>
      </c>
    </row>
    <row r="45" spans="1:21" ht="53.25" customHeight="1">
      <c r="A45" s="96" t="s">
        <v>134</v>
      </c>
      <c r="B45" s="96" t="s">
        <v>31</v>
      </c>
      <c r="C45" s="85" t="s">
        <v>136</v>
      </c>
      <c r="D45" s="85" t="s">
        <v>99</v>
      </c>
      <c r="E45" s="86">
        <v>480</v>
      </c>
      <c r="F45" s="86">
        <v>560</v>
      </c>
      <c r="G45" s="86"/>
      <c r="H45" s="86"/>
      <c r="I45" s="86"/>
      <c r="J45" s="86"/>
      <c r="K45" s="86">
        <v>500</v>
      </c>
      <c r="L45" s="86"/>
      <c r="M45" s="86"/>
      <c r="N45" s="86"/>
      <c r="O45" s="86"/>
      <c r="P45" s="87">
        <f aca="true" t="shared" si="8" ref="P45:P61">COUNT(E45:O45)</f>
        <v>3</v>
      </c>
      <c r="Q45" s="88">
        <f aca="true" t="shared" si="9" ref="Q45:Q61">STDEVA(E45:O45)/(SUM(E45:O45)/COUNTIF(E45:O45,"&gt;0"))</f>
        <v>0.0811038701090701</v>
      </c>
      <c r="R45" s="89">
        <f aca="true" t="shared" si="10" ref="R45:R61">1/P45*(SUM(E45:O45))</f>
        <v>513.3333333333333</v>
      </c>
      <c r="S45" s="94">
        <f aca="true" t="shared" si="11" ref="S45:S60">R45</f>
        <v>513.3333333333333</v>
      </c>
      <c r="T45" s="86">
        <v>495</v>
      </c>
      <c r="U45" s="124">
        <v>510</v>
      </c>
    </row>
    <row r="46" spans="1:21" ht="63" customHeight="1">
      <c r="A46" s="84" t="s">
        <v>120</v>
      </c>
      <c r="B46" s="84" t="s">
        <v>31</v>
      </c>
      <c r="C46" s="85" t="s">
        <v>121</v>
      </c>
      <c r="D46" s="85" t="s">
        <v>100</v>
      </c>
      <c r="E46" s="86">
        <v>480</v>
      </c>
      <c r="F46" s="86">
        <v>550</v>
      </c>
      <c r="G46" s="86"/>
      <c r="H46" s="86"/>
      <c r="I46" s="86"/>
      <c r="J46" s="86"/>
      <c r="K46" s="86">
        <v>650</v>
      </c>
      <c r="L46" s="86"/>
      <c r="M46" s="86"/>
      <c r="N46" s="86"/>
      <c r="O46" s="86"/>
      <c r="P46" s="87">
        <f t="shared" si="8"/>
        <v>3</v>
      </c>
      <c r="Q46" s="88">
        <f t="shared" si="9"/>
        <v>0.15257149545209878</v>
      </c>
      <c r="R46" s="89">
        <f t="shared" si="10"/>
        <v>560</v>
      </c>
      <c r="S46" s="94">
        <f t="shared" si="11"/>
        <v>560</v>
      </c>
      <c r="T46" s="86">
        <v>610</v>
      </c>
      <c r="U46" s="124">
        <v>632.5</v>
      </c>
    </row>
    <row r="47" spans="1:21" ht="101.25" customHeight="1">
      <c r="A47" s="84" t="s">
        <v>135</v>
      </c>
      <c r="B47" s="84" t="s">
        <v>31</v>
      </c>
      <c r="C47" s="85" t="s">
        <v>214</v>
      </c>
      <c r="D47" s="97" t="s">
        <v>101</v>
      </c>
      <c r="E47" s="86">
        <v>55</v>
      </c>
      <c r="F47" s="86">
        <v>60</v>
      </c>
      <c r="G47" s="86"/>
      <c r="H47" s="86"/>
      <c r="I47" s="86"/>
      <c r="J47" s="86"/>
      <c r="K47" s="86">
        <v>85</v>
      </c>
      <c r="L47" s="86"/>
      <c r="M47" s="86"/>
      <c r="N47" s="86"/>
      <c r="O47" s="86"/>
      <c r="P47" s="87">
        <f t="shared" si="8"/>
        <v>3</v>
      </c>
      <c r="Q47" s="88">
        <f t="shared" si="9"/>
        <v>0.24109126902482372</v>
      </c>
      <c r="R47" s="89">
        <f t="shared" si="10"/>
        <v>66.66666666666666</v>
      </c>
      <c r="S47" s="94">
        <f t="shared" si="11"/>
        <v>66.66666666666666</v>
      </c>
      <c r="T47" s="86">
        <v>64</v>
      </c>
      <c r="U47" s="124">
        <v>64.5</v>
      </c>
    </row>
    <row r="48" spans="1:21" ht="111.75" customHeight="1">
      <c r="A48" s="84" t="s">
        <v>135</v>
      </c>
      <c r="B48" s="84" t="s">
        <v>31</v>
      </c>
      <c r="C48" s="85" t="s">
        <v>310</v>
      </c>
      <c r="D48" s="97" t="s">
        <v>101</v>
      </c>
      <c r="E48" s="86">
        <v>60</v>
      </c>
      <c r="F48" s="86">
        <v>65</v>
      </c>
      <c r="G48" s="86">
        <v>54.65</v>
      </c>
      <c r="H48" s="86"/>
      <c r="I48" s="86">
        <v>71.61</v>
      </c>
      <c r="J48" s="86"/>
      <c r="K48" s="86"/>
      <c r="L48" s="86"/>
      <c r="M48" s="86"/>
      <c r="N48" s="86"/>
      <c r="O48" s="86"/>
      <c r="P48" s="87">
        <f t="shared" si="8"/>
        <v>4</v>
      </c>
      <c r="Q48" s="88">
        <f t="shared" si="9"/>
        <v>0.11506282517113323</v>
      </c>
      <c r="R48" s="89">
        <f t="shared" si="10"/>
        <v>62.815</v>
      </c>
      <c r="S48" s="94">
        <f t="shared" si="11"/>
        <v>62.815</v>
      </c>
      <c r="T48" s="86">
        <v>64.75</v>
      </c>
      <c r="U48" s="124">
        <v>61.5</v>
      </c>
    </row>
    <row r="49" spans="1:21" ht="116.25" customHeight="1">
      <c r="A49" s="84" t="s">
        <v>146</v>
      </c>
      <c r="B49" s="84" t="s">
        <v>31</v>
      </c>
      <c r="C49" s="85" t="s">
        <v>145</v>
      </c>
      <c r="D49" s="85" t="s">
        <v>102</v>
      </c>
      <c r="E49" s="93">
        <v>70</v>
      </c>
      <c r="F49" s="93">
        <v>58</v>
      </c>
      <c r="G49" s="93">
        <v>43.94</v>
      </c>
      <c r="H49" s="93"/>
      <c r="I49" s="93">
        <v>58.76</v>
      </c>
      <c r="J49" s="93"/>
      <c r="K49" s="93"/>
      <c r="L49" s="93"/>
      <c r="M49" s="93"/>
      <c r="N49" s="93"/>
      <c r="O49" s="93"/>
      <c r="P49" s="87">
        <f t="shared" si="8"/>
        <v>4</v>
      </c>
      <c r="Q49" s="88">
        <f t="shared" si="9"/>
        <v>0.18508123277374663</v>
      </c>
      <c r="R49" s="89">
        <f t="shared" si="10"/>
        <v>57.675</v>
      </c>
      <c r="S49" s="94">
        <f t="shared" si="11"/>
        <v>57.675</v>
      </c>
      <c r="T49" s="86">
        <v>64</v>
      </c>
      <c r="U49" s="124">
        <v>65.67</v>
      </c>
    </row>
    <row r="50" spans="1:21" ht="72.75" customHeight="1">
      <c r="A50" s="84" t="s">
        <v>250</v>
      </c>
      <c r="B50" s="84" t="s">
        <v>31</v>
      </c>
      <c r="C50" s="85" t="s">
        <v>252</v>
      </c>
      <c r="D50" s="85" t="s">
        <v>103</v>
      </c>
      <c r="E50" s="86">
        <v>20</v>
      </c>
      <c r="F50" s="86">
        <v>16</v>
      </c>
      <c r="G50" s="86">
        <v>16.06</v>
      </c>
      <c r="H50" s="86"/>
      <c r="I50" s="86"/>
      <c r="J50" s="86"/>
      <c r="K50" s="86"/>
      <c r="L50" s="86"/>
      <c r="M50" s="86"/>
      <c r="N50" s="86"/>
      <c r="O50" s="86"/>
      <c r="P50" s="87">
        <f t="shared" si="8"/>
        <v>3</v>
      </c>
      <c r="Q50" s="88">
        <f t="shared" si="9"/>
        <v>0.13209432703337218</v>
      </c>
      <c r="R50" s="89">
        <f t="shared" si="10"/>
        <v>17.35333333333333</v>
      </c>
      <c r="S50" s="94">
        <f t="shared" si="11"/>
        <v>17.35333333333333</v>
      </c>
      <c r="T50" s="86">
        <v>18.5</v>
      </c>
      <c r="U50" s="124">
        <v>18.5</v>
      </c>
    </row>
    <row r="51" spans="1:21" ht="79.5" customHeight="1">
      <c r="A51" s="84" t="s">
        <v>250</v>
      </c>
      <c r="B51" s="84" t="s">
        <v>31</v>
      </c>
      <c r="C51" s="85" t="s">
        <v>251</v>
      </c>
      <c r="D51" s="85" t="s">
        <v>103</v>
      </c>
      <c r="E51" s="86">
        <v>16</v>
      </c>
      <c r="F51" s="86">
        <v>15</v>
      </c>
      <c r="G51" s="86"/>
      <c r="H51" s="86"/>
      <c r="I51" s="86">
        <v>21.47</v>
      </c>
      <c r="J51" s="86"/>
      <c r="K51" s="86"/>
      <c r="L51" s="86"/>
      <c r="M51" s="86"/>
      <c r="N51" s="86"/>
      <c r="O51" s="86"/>
      <c r="P51" s="87">
        <f>COUNT(E51:O51)</f>
        <v>3</v>
      </c>
      <c r="Q51" s="88">
        <f>STDEVA(E51:O51)/(SUM(E51:O51)/COUNTIF(E51:O51,"&gt;0"))</f>
        <v>0.19913424938808535</v>
      </c>
      <c r="R51" s="89">
        <f>1/P51*(SUM(E51:O51))</f>
        <v>17.49</v>
      </c>
      <c r="S51" s="94">
        <f>R51</f>
        <v>17.49</v>
      </c>
      <c r="T51" s="86">
        <v>17.25</v>
      </c>
      <c r="U51" s="124">
        <v>15.5</v>
      </c>
    </row>
    <row r="52" spans="1:21" ht="117.75" customHeight="1">
      <c r="A52" s="84" t="s">
        <v>122</v>
      </c>
      <c r="B52" s="96" t="s">
        <v>37</v>
      </c>
      <c r="C52" s="85" t="s">
        <v>123</v>
      </c>
      <c r="D52" s="85" t="s">
        <v>104</v>
      </c>
      <c r="E52" s="86">
        <v>150</v>
      </c>
      <c r="F52" s="86">
        <v>150</v>
      </c>
      <c r="G52" s="86">
        <v>84.5</v>
      </c>
      <c r="H52" s="86"/>
      <c r="I52" s="86">
        <v>113</v>
      </c>
      <c r="J52" s="86"/>
      <c r="K52" s="86"/>
      <c r="L52" s="86"/>
      <c r="M52" s="86"/>
      <c r="N52" s="86"/>
      <c r="O52" s="86"/>
      <c r="P52" s="87">
        <f t="shared" si="8"/>
        <v>4</v>
      </c>
      <c r="Q52" s="88">
        <f t="shared" si="9"/>
        <v>0.25563487930783757</v>
      </c>
      <c r="R52" s="89">
        <f t="shared" si="10"/>
        <v>124.375</v>
      </c>
      <c r="S52" s="94">
        <f t="shared" si="11"/>
        <v>124.375</v>
      </c>
      <c r="T52" s="86">
        <v>122.5</v>
      </c>
      <c r="U52" s="124">
        <v>146.25</v>
      </c>
    </row>
    <row r="53" spans="1:21" ht="103.5" customHeight="1">
      <c r="A53" s="84" t="s">
        <v>43</v>
      </c>
      <c r="B53" s="84" t="s">
        <v>31</v>
      </c>
      <c r="C53" s="85" t="s">
        <v>253</v>
      </c>
      <c r="D53" s="85" t="s">
        <v>105</v>
      </c>
      <c r="E53" s="86">
        <v>145</v>
      </c>
      <c r="F53" s="86"/>
      <c r="G53" s="86"/>
      <c r="H53" s="86"/>
      <c r="I53" s="86"/>
      <c r="J53" s="86"/>
      <c r="K53" s="86">
        <v>180</v>
      </c>
      <c r="L53" s="86">
        <v>132</v>
      </c>
      <c r="M53" s="86"/>
      <c r="N53" s="86"/>
      <c r="O53" s="86"/>
      <c r="P53" s="87">
        <f t="shared" si="8"/>
        <v>3</v>
      </c>
      <c r="Q53" s="88">
        <f t="shared" si="9"/>
        <v>0.16297195782376778</v>
      </c>
      <c r="R53" s="89">
        <f t="shared" si="10"/>
        <v>152.33333333333331</v>
      </c>
      <c r="S53" s="94">
        <f t="shared" si="11"/>
        <v>152.33333333333331</v>
      </c>
      <c r="T53" s="86">
        <v>158</v>
      </c>
      <c r="U53" s="124">
        <v>175</v>
      </c>
    </row>
    <row r="54" spans="1:21" ht="95.25" customHeight="1">
      <c r="A54" s="84" t="s">
        <v>109</v>
      </c>
      <c r="B54" s="84" t="s">
        <v>31</v>
      </c>
      <c r="C54" s="85" t="s">
        <v>254</v>
      </c>
      <c r="D54" s="85" t="s">
        <v>106</v>
      </c>
      <c r="E54" s="86">
        <v>280</v>
      </c>
      <c r="F54" s="86">
        <v>260</v>
      </c>
      <c r="G54" s="86"/>
      <c r="H54" s="86"/>
      <c r="I54" s="86"/>
      <c r="J54" s="86"/>
      <c r="K54" s="86">
        <v>250</v>
      </c>
      <c r="L54" s="86"/>
      <c r="M54" s="86"/>
      <c r="N54" s="86"/>
      <c r="O54" s="86"/>
      <c r="P54" s="87">
        <f t="shared" si="8"/>
        <v>3</v>
      </c>
      <c r="Q54" s="88">
        <f t="shared" si="9"/>
        <v>0.05800728727792203</v>
      </c>
      <c r="R54" s="89">
        <f t="shared" si="10"/>
        <v>263.3333333333333</v>
      </c>
      <c r="S54" s="94">
        <f t="shared" si="11"/>
        <v>263.3333333333333</v>
      </c>
      <c r="T54" s="86">
        <v>245</v>
      </c>
      <c r="U54" s="124">
        <v>256.67</v>
      </c>
    </row>
    <row r="55" spans="1:21" ht="56.25" customHeight="1">
      <c r="A55" s="84" t="s">
        <v>44</v>
      </c>
      <c r="B55" s="84" t="s">
        <v>31</v>
      </c>
      <c r="C55" s="85" t="s">
        <v>137</v>
      </c>
      <c r="D55" s="85" t="s">
        <v>107</v>
      </c>
      <c r="E55" s="86">
        <v>180</v>
      </c>
      <c r="F55" s="86">
        <v>220</v>
      </c>
      <c r="G55" s="86"/>
      <c r="H55" s="86">
        <v>161.74</v>
      </c>
      <c r="I55" s="86"/>
      <c r="J55" s="86"/>
      <c r="K55" s="86"/>
      <c r="L55" s="86"/>
      <c r="M55" s="86"/>
      <c r="N55" s="86"/>
      <c r="O55" s="86"/>
      <c r="P55" s="87">
        <f t="shared" si="8"/>
        <v>3</v>
      </c>
      <c r="Q55" s="88">
        <f t="shared" si="9"/>
        <v>0.15913962656230435</v>
      </c>
      <c r="R55" s="89">
        <f t="shared" si="10"/>
        <v>187.24666666666667</v>
      </c>
      <c r="S55" s="94">
        <f t="shared" si="11"/>
        <v>187.24666666666667</v>
      </c>
      <c r="T55" s="86">
        <v>171.25</v>
      </c>
      <c r="U55" s="124">
        <v>171.67</v>
      </c>
    </row>
    <row r="56" spans="1:21" ht="56.25" customHeight="1">
      <c r="A56" s="84" t="s">
        <v>311</v>
      </c>
      <c r="B56" s="84" t="s">
        <v>31</v>
      </c>
      <c r="C56" s="85" t="s">
        <v>312</v>
      </c>
      <c r="D56" s="85" t="s">
        <v>313</v>
      </c>
      <c r="E56" s="86">
        <v>150</v>
      </c>
      <c r="F56" s="86">
        <v>160</v>
      </c>
      <c r="G56" s="86"/>
      <c r="H56" s="86"/>
      <c r="I56" s="86"/>
      <c r="J56" s="86"/>
      <c r="K56" s="86"/>
      <c r="L56" s="86"/>
      <c r="M56" s="86">
        <v>114.8</v>
      </c>
      <c r="N56" s="86"/>
      <c r="O56" s="86"/>
      <c r="P56" s="87">
        <f>COUNT(E56:O56)</f>
        <v>3</v>
      </c>
      <c r="Q56" s="88">
        <f>STDEVA(E56:O56)/(SUM(E56:O56)/COUNTIF(E56:O56,"&gt;0"))</f>
        <v>0.1676691101892848</v>
      </c>
      <c r="R56" s="89">
        <f>1/P56*(SUM(E56:O56))</f>
        <v>141.6</v>
      </c>
      <c r="S56" s="94">
        <f>R56</f>
        <v>141.6</v>
      </c>
      <c r="T56" s="86" t="s">
        <v>339</v>
      </c>
      <c r="U56" s="124" t="s">
        <v>339</v>
      </c>
    </row>
    <row r="57" spans="1:21" ht="74.25" customHeight="1">
      <c r="A57" s="84" t="s">
        <v>255</v>
      </c>
      <c r="B57" s="84" t="s">
        <v>31</v>
      </c>
      <c r="C57" s="85" t="s">
        <v>256</v>
      </c>
      <c r="D57" s="85" t="s">
        <v>1</v>
      </c>
      <c r="E57" s="86">
        <v>145</v>
      </c>
      <c r="F57" s="86">
        <v>200</v>
      </c>
      <c r="G57" s="86"/>
      <c r="H57" s="86"/>
      <c r="I57" s="86">
        <v>157.44</v>
      </c>
      <c r="J57" s="86"/>
      <c r="K57" s="86"/>
      <c r="L57" s="86"/>
      <c r="M57" s="86"/>
      <c r="N57" s="86"/>
      <c r="O57" s="86"/>
      <c r="P57" s="87">
        <f t="shared" si="8"/>
        <v>3</v>
      </c>
      <c r="Q57" s="88">
        <f t="shared" si="9"/>
        <v>0.17221059668296</v>
      </c>
      <c r="R57" s="89">
        <f t="shared" si="10"/>
        <v>167.48</v>
      </c>
      <c r="S57" s="94">
        <f t="shared" si="11"/>
        <v>167.48</v>
      </c>
      <c r="T57" s="86">
        <v>145</v>
      </c>
      <c r="U57" s="124">
        <v>151.25</v>
      </c>
    </row>
    <row r="58" spans="1:21" ht="104.25" customHeight="1">
      <c r="A58" s="84" t="s">
        <v>63</v>
      </c>
      <c r="B58" s="84" t="s">
        <v>31</v>
      </c>
      <c r="C58" s="85" t="s">
        <v>112</v>
      </c>
      <c r="D58" s="85" t="s">
        <v>108</v>
      </c>
      <c r="E58" s="86">
        <v>160</v>
      </c>
      <c r="F58" s="86">
        <v>180</v>
      </c>
      <c r="G58" s="86"/>
      <c r="H58" s="86"/>
      <c r="I58" s="86"/>
      <c r="J58" s="86"/>
      <c r="K58" s="86">
        <v>180</v>
      </c>
      <c r="L58" s="86"/>
      <c r="M58" s="86"/>
      <c r="N58" s="86"/>
      <c r="O58" s="86"/>
      <c r="P58" s="87">
        <f t="shared" si="8"/>
        <v>3</v>
      </c>
      <c r="Q58" s="88">
        <f t="shared" si="9"/>
        <v>0.06661733875264912</v>
      </c>
      <c r="R58" s="89">
        <f t="shared" si="10"/>
        <v>173.33333333333331</v>
      </c>
      <c r="S58" s="94">
        <f t="shared" si="11"/>
        <v>173.33333333333331</v>
      </c>
      <c r="T58" s="86">
        <v>187.5</v>
      </c>
      <c r="U58" s="124">
        <v>176.67</v>
      </c>
    </row>
    <row r="59" spans="1:21" ht="75.75" customHeight="1">
      <c r="A59" s="84" t="s">
        <v>138</v>
      </c>
      <c r="B59" s="84" t="s">
        <v>31</v>
      </c>
      <c r="C59" s="85" t="s">
        <v>139</v>
      </c>
      <c r="D59" s="85" t="s">
        <v>140</v>
      </c>
      <c r="E59" s="86">
        <v>1100</v>
      </c>
      <c r="F59" s="86">
        <v>900</v>
      </c>
      <c r="G59" s="86"/>
      <c r="H59" s="86"/>
      <c r="I59" s="86"/>
      <c r="J59" s="86"/>
      <c r="K59" s="86">
        <v>1300</v>
      </c>
      <c r="L59" s="86"/>
      <c r="M59" s="86"/>
      <c r="N59" s="86"/>
      <c r="O59" s="86"/>
      <c r="P59" s="87">
        <f t="shared" si="8"/>
        <v>3</v>
      </c>
      <c r="Q59" s="88">
        <f t="shared" si="9"/>
        <v>0.18181818181818182</v>
      </c>
      <c r="R59" s="89">
        <f t="shared" si="10"/>
        <v>1100</v>
      </c>
      <c r="S59" s="94">
        <f t="shared" si="11"/>
        <v>1100</v>
      </c>
      <c r="T59" s="86">
        <v>1166</v>
      </c>
      <c r="U59" s="124">
        <v>1100</v>
      </c>
    </row>
    <row r="60" spans="1:21" ht="60" customHeight="1">
      <c r="A60" s="84" t="s">
        <v>257</v>
      </c>
      <c r="B60" s="84" t="s">
        <v>37</v>
      </c>
      <c r="C60" s="85" t="s">
        <v>258</v>
      </c>
      <c r="D60" s="85" t="s">
        <v>27</v>
      </c>
      <c r="E60" s="86">
        <v>40</v>
      </c>
      <c r="F60" s="86">
        <v>60</v>
      </c>
      <c r="G60" s="86"/>
      <c r="H60" s="86"/>
      <c r="I60" s="86"/>
      <c r="J60" s="86">
        <v>35.98</v>
      </c>
      <c r="K60" s="86"/>
      <c r="L60" s="86"/>
      <c r="M60" s="86"/>
      <c r="N60" s="86"/>
      <c r="O60" s="86"/>
      <c r="P60" s="87">
        <f t="shared" si="8"/>
        <v>3</v>
      </c>
      <c r="Q60" s="88">
        <f t="shared" si="9"/>
        <v>0.2838387147527584</v>
      </c>
      <c r="R60" s="89">
        <f t="shared" si="10"/>
        <v>45.32666666666666</v>
      </c>
      <c r="S60" s="94">
        <f t="shared" si="11"/>
        <v>45.32666666666666</v>
      </c>
      <c r="T60" s="86">
        <v>40</v>
      </c>
      <c r="U60" s="124">
        <v>43.33</v>
      </c>
    </row>
    <row r="61" spans="1:21" ht="90" customHeight="1">
      <c r="A61" s="84" t="s">
        <v>282</v>
      </c>
      <c r="B61" s="84" t="s">
        <v>31</v>
      </c>
      <c r="C61" s="85" t="s">
        <v>283</v>
      </c>
      <c r="D61" s="85" t="s">
        <v>284</v>
      </c>
      <c r="E61" s="86"/>
      <c r="F61" s="86">
        <v>130</v>
      </c>
      <c r="G61" s="86"/>
      <c r="H61" s="86"/>
      <c r="I61" s="86"/>
      <c r="J61" s="86"/>
      <c r="K61" s="86"/>
      <c r="L61" s="86"/>
      <c r="M61" s="86"/>
      <c r="N61" s="86">
        <v>194.18</v>
      </c>
      <c r="O61" s="86">
        <v>220.6</v>
      </c>
      <c r="P61" s="87">
        <f t="shared" si="8"/>
        <v>3</v>
      </c>
      <c r="Q61" s="88">
        <f t="shared" si="9"/>
        <v>0.25657883107395696</v>
      </c>
      <c r="R61" s="89">
        <f t="shared" si="10"/>
        <v>181.5933333333333</v>
      </c>
      <c r="S61" s="94">
        <f>R61</f>
        <v>181.5933333333333</v>
      </c>
      <c r="T61" s="86" t="s">
        <v>279</v>
      </c>
      <c r="U61" s="124">
        <v>144.73</v>
      </c>
    </row>
    <row r="62" spans="1:21" ht="30" customHeight="1">
      <c r="A62" s="84"/>
      <c r="B62" s="84"/>
      <c r="C62" s="85"/>
      <c r="D62" s="85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7"/>
      <c r="Q62" s="88"/>
      <c r="R62" s="89"/>
      <c r="S62" s="90"/>
      <c r="T62" s="153"/>
      <c r="U62" s="154"/>
    </row>
    <row r="63" spans="1:21" ht="69.75" customHeight="1">
      <c r="A63" s="273" t="s">
        <v>336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155"/>
      <c r="T63" s="155"/>
      <c r="U63" s="155"/>
    </row>
    <row r="64" spans="1:20" ht="25.5" customHeight="1">
      <c r="A64" s="19"/>
      <c r="B64" s="19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0"/>
      <c r="Q64" s="22"/>
      <c r="R64" s="21"/>
      <c r="S64" s="73"/>
      <c r="T64" s="73"/>
    </row>
    <row r="65" spans="1:21" ht="45" customHeight="1">
      <c r="A65" s="234" t="s">
        <v>52</v>
      </c>
      <c r="B65" s="234" t="s">
        <v>30</v>
      </c>
      <c r="C65" s="234" t="s">
        <v>51</v>
      </c>
      <c r="D65" s="234" t="s">
        <v>17</v>
      </c>
      <c r="E65" s="256" t="s">
        <v>64</v>
      </c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34" t="s">
        <v>54</v>
      </c>
      <c r="Q65" s="234" t="s">
        <v>55</v>
      </c>
      <c r="R65" s="257" t="s">
        <v>266</v>
      </c>
      <c r="S65" s="268" t="s">
        <v>286</v>
      </c>
      <c r="T65" s="230" t="s">
        <v>273</v>
      </c>
      <c r="U65" s="173" t="s">
        <v>277</v>
      </c>
    </row>
    <row r="66" spans="1:21" ht="129.75" customHeight="1">
      <c r="A66" s="259"/>
      <c r="B66" s="259"/>
      <c r="C66" s="259"/>
      <c r="D66" s="259"/>
      <c r="E66" s="80" t="s">
        <v>377</v>
      </c>
      <c r="F66" s="109" t="s">
        <v>363</v>
      </c>
      <c r="G66" s="61" t="s">
        <v>324</v>
      </c>
      <c r="H66" s="104"/>
      <c r="I66" s="108"/>
      <c r="J66" s="108"/>
      <c r="K66" s="156"/>
      <c r="L66" s="104"/>
      <c r="M66" s="104"/>
      <c r="N66" s="164"/>
      <c r="O66" s="104"/>
      <c r="P66" s="259"/>
      <c r="Q66" s="259"/>
      <c r="R66" s="258"/>
      <c r="S66" s="269"/>
      <c r="T66" s="230"/>
      <c r="U66" s="173"/>
    </row>
    <row r="67" spans="1:20" ht="31.5" customHeight="1">
      <c r="A67" s="232" t="s">
        <v>45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75"/>
    </row>
    <row r="68" spans="1:21" ht="84.75" customHeight="1">
      <c r="A68" s="96" t="s">
        <v>124</v>
      </c>
      <c r="B68" s="96" t="s">
        <v>46</v>
      </c>
      <c r="C68" s="85" t="s">
        <v>157</v>
      </c>
      <c r="D68" s="85" t="s">
        <v>0</v>
      </c>
      <c r="E68" s="86">
        <v>8</v>
      </c>
      <c r="F68" s="86">
        <v>8.5</v>
      </c>
      <c r="G68" s="86">
        <v>8.83</v>
      </c>
      <c r="H68" s="86"/>
      <c r="I68" s="86"/>
      <c r="J68" s="86"/>
      <c r="K68" s="86"/>
      <c r="L68" s="86"/>
      <c r="M68" s="86"/>
      <c r="N68" s="86"/>
      <c r="O68" s="86"/>
      <c r="P68" s="87">
        <f>COUNT(E68:O68)</f>
        <v>3</v>
      </c>
      <c r="Q68" s="88">
        <f>STDEVA(E68:O68)/(SUM(E68:O68)/COUNTIF(E68:O68,"&gt;0"))</f>
        <v>0.04949366754556195</v>
      </c>
      <c r="R68" s="89">
        <f>1/P68*(SUM(E68:O68))</f>
        <v>8.443333333333332</v>
      </c>
      <c r="S68" s="90">
        <f>R68</f>
        <v>8.443333333333332</v>
      </c>
      <c r="T68" s="86">
        <v>7.8</v>
      </c>
      <c r="U68" s="123">
        <v>8.5</v>
      </c>
    </row>
    <row r="70" spans="1:20" ht="35.2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47"/>
    </row>
    <row r="71" spans="1:20" ht="12.75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47"/>
    </row>
    <row r="72" spans="1:20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47"/>
    </row>
    <row r="73" spans="1:15" ht="24" customHeight="1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</row>
    <row r="74" spans="1:4" ht="17.25" customHeight="1">
      <c r="A74" s="262"/>
      <c r="B74" s="263"/>
      <c r="C74" s="263"/>
      <c r="D74" s="263"/>
    </row>
  </sheetData>
  <sheetProtection/>
  <mergeCells count="55">
    <mergeCell ref="A63:R63"/>
    <mergeCell ref="U4:U5"/>
    <mergeCell ref="U23:U24"/>
    <mergeCell ref="U41:U42"/>
    <mergeCell ref="U65:U66"/>
    <mergeCell ref="A67:T67"/>
    <mergeCell ref="T4:T5"/>
    <mergeCell ref="T23:T24"/>
    <mergeCell ref="T41:T42"/>
    <mergeCell ref="T65:T66"/>
    <mergeCell ref="A6:T6"/>
    <mergeCell ref="Q65:Q66"/>
    <mergeCell ref="P65:P66"/>
    <mergeCell ref="E65:O65"/>
    <mergeCell ref="A65:A66"/>
    <mergeCell ref="B65:B66"/>
    <mergeCell ref="D65:D66"/>
    <mergeCell ref="A21:R21"/>
    <mergeCell ref="A23:A24"/>
    <mergeCell ref="B41:B42"/>
    <mergeCell ref="S4:S5"/>
    <mergeCell ref="S23:S24"/>
    <mergeCell ref="C65:C66"/>
    <mergeCell ref="Q4:Q5"/>
    <mergeCell ref="D4:D5"/>
    <mergeCell ref="S41:S42"/>
    <mergeCell ref="S65:S66"/>
    <mergeCell ref="Q41:Q42"/>
    <mergeCell ref="E23:O23"/>
    <mergeCell ref="R23:R24"/>
    <mergeCell ref="D41:D42"/>
    <mergeCell ref="P23:P24"/>
    <mergeCell ref="D23:D24"/>
    <mergeCell ref="C23:C24"/>
    <mergeCell ref="A41:A42"/>
    <mergeCell ref="P41:P42"/>
    <mergeCell ref="A25:T25"/>
    <mergeCell ref="A73:O73"/>
    <mergeCell ref="A74:D74"/>
    <mergeCell ref="E41:O41"/>
    <mergeCell ref="A70:S72"/>
    <mergeCell ref="B23:B24"/>
    <mergeCell ref="R41:R42"/>
    <mergeCell ref="R65:R66"/>
    <mergeCell ref="C41:C42"/>
    <mergeCell ref="Q23:Q24"/>
    <mergeCell ref="A43:T43"/>
    <mergeCell ref="P1:R1"/>
    <mergeCell ref="A3:R3"/>
    <mergeCell ref="E4:O4"/>
    <mergeCell ref="R4:R5"/>
    <mergeCell ref="C4:C5"/>
    <mergeCell ref="P4:P5"/>
    <mergeCell ref="A4:A5"/>
    <mergeCell ref="B4:B5"/>
  </mergeCells>
  <dataValidations count="1">
    <dataValidation type="list" allowBlank="1" showInputMessage="1" showErrorMessage="1" sqref="B33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3">
      <selection activeCell="I9" sqref="I9"/>
    </sheetView>
  </sheetViews>
  <sheetFormatPr defaultColWidth="9.140625" defaultRowHeight="15"/>
  <cols>
    <col min="1" max="1" width="15.140625" style="24" customWidth="1"/>
    <col min="2" max="2" width="9.57421875" style="24" customWidth="1"/>
    <col min="3" max="3" width="25.28125" style="24" customWidth="1"/>
    <col min="4" max="4" width="18.7109375" style="24" customWidth="1"/>
    <col min="5" max="5" width="13.140625" style="24" customWidth="1"/>
    <col min="6" max="6" width="12.7109375" style="26" customWidth="1"/>
    <col min="7" max="7" width="13.140625" style="26" customWidth="1"/>
    <col min="8" max="8" width="17.28125" style="26" customWidth="1"/>
    <col min="9" max="9" width="13.00390625" style="26" customWidth="1"/>
    <col min="10" max="10" width="10.7109375" style="24" customWidth="1"/>
    <col min="11" max="11" width="13.140625" style="24" customWidth="1"/>
    <col min="12" max="14" width="17.8515625" style="26" customWidth="1"/>
    <col min="15" max="15" width="13.8515625" style="24" customWidth="1"/>
    <col min="16" max="16384" width="9.140625" style="24" customWidth="1"/>
  </cols>
  <sheetData>
    <row r="1" spans="1:9" ht="14.25">
      <c r="A1" s="16"/>
      <c r="B1" s="16"/>
      <c r="C1" s="16"/>
      <c r="D1" s="16"/>
      <c r="E1" s="17"/>
      <c r="F1" s="17"/>
      <c r="G1" s="17"/>
      <c r="H1" s="17"/>
      <c r="I1" s="17"/>
    </row>
    <row r="2" spans="1:11" ht="28.5" customHeight="1">
      <c r="A2" s="16"/>
      <c r="B2" s="16"/>
      <c r="C2" s="16"/>
      <c r="D2" s="16"/>
      <c r="E2" s="17"/>
      <c r="F2" s="17"/>
      <c r="G2" s="17"/>
      <c r="H2" s="17"/>
      <c r="I2" s="17"/>
      <c r="J2" s="222" t="s">
        <v>77</v>
      </c>
      <c r="K2" s="283"/>
    </row>
    <row r="3" spans="1:12" s="26" customFormat="1" ht="57" customHeight="1">
      <c r="A3" s="284" t="s">
        <v>299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4" s="27" customFormat="1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s="26" customFormat="1" ht="30" customHeight="1">
      <c r="A5" s="237" t="s">
        <v>52</v>
      </c>
      <c r="B5" s="237" t="s">
        <v>30</v>
      </c>
      <c r="C5" s="237" t="s">
        <v>51</v>
      </c>
      <c r="D5" s="237" t="s">
        <v>18</v>
      </c>
      <c r="E5" s="280" t="s">
        <v>64</v>
      </c>
      <c r="F5" s="281"/>
      <c r="G5" s="281"/>
      <c r="H5" s="281"/>
      <c r="I5" s="281"/>
      <c r="J5" s="237" t="s">
        <v>54</v>
      </c>
      <c r="K5" s="237" t="s">
        <v>55</v>
      </c>
      <c r="L5" s="278" t="s">
        <v>266</v>
      </c>
      <c r="M5" s="252" t="s">
        <v>300</v>
      </c>
      <c r="N5" s="230" t="s">
        <v>276</v>
      </c>
      <c r="O5" s="230" t="s">
        <v>277</v>
      </c>
    </row>
    <row r="6" spans="1:15" ht="54" customHeight="1">
      <c r="A6" s="265"/>
      <c r="B6" s="265"/>
      <c r="C6" s="265"/>
      <c r="D6" s="265"/>
      <c r="E6" s="234" t="s">
        <v>302</v>
      </c>
      <c r="F6" s="234" t="s">
        <v>314</v>
      </c>
      <c r="G6" s="234" t="s">
        <v>317</v>
      </c>
      <c r="H6" s="234" t="s">
        <v>378</v>
      </c>
      <c r="I6" s="234" t="s">
        <v>344</v>
      </c>
      <c r="J6" s="265"/>
      <c r="K6" s="265"/>
      <c r="L6" s="279"/>
      <c r="M6" s="253"/>
      <c r="N6" s="231"/>
      <c r="O6" s="230"/>
    </row>
    <row r="7" spans="1:15" ht="67.5" customHeight="1">
      <c r="A7" s="265"/>
      <c r="B7" s="265"/>
      <c r="C7" s="265"/>
      <c r="D7" s="265"/>
      <c r="E7" s="277"/>
      <c r="F7" s="236"/>
      <c r="G7" s="236"/>
      <c r="H7" s="282"/>
      <c r="I7" s="236"/>
      <c r="J7" s="265"/>
      <c r="K7" s="265"/>
      <c r="L7" s="279"/>
      <c r="M7" s="253"/>
      <c r="N7" s="231"/>
      <c r="O7" s="230"/>
    </row>
    <row r="8" spans="1:14" ht="28.5" customHeight="1">
      <c r="A8" s="232" t="s">
        <v>73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</row>
    <row r="9" spans="1:15" ht="111.75" customHeight="1">
      <c r="A9" s="45" t="s">
        <v>215</v>
      </c>
      <c r="B9" s="45" t="s">
        <v>31</v>
      </c>
      <c r="C9" s="42" t="s">
        <v>221</v>
      </c>
      <c r="D9" s="42" t="s">
        <v>2</v>
      </c>
      <c r="E9" s="21"/>
      <c r="F9" s="21">
        <v>160</v>
      </c>
      <c r="G9" s="21">
        <v>190</v>
      </c>
      <c r="H9" s="21">
        <v>172.83</v>
      </c>
      <c r="I9" s="21">
        <v>204.53</v>
      </c>
      <c r="J9" s="20">
        <f aca="true" t="shared" si="0" ref="J9:J16">COUNT(E9:I9)</f>
        <v>4</v>
      </c>
      <c r="K9" s="22">
        <f aca="true" t="shared" si="1" ref="K9:K16">STDEVA(E9:I9)/(SUM(E9:I9)/COUNTIF(E9:I9,"&gt;0"))</f>
        <v>0.10718247203476661</v>
      </c>
      <c r="L9" s="59">
        <f aca="true" t="shared" si="2" ref="L9:L16">1/J9*(SUM(E9:I9))</f>
        <v>181.84</v>
      </c>
      <c r="M9" s="57">
        <f>L9</f>
        <v>181.84</v>
      </c>
      <c r="N9" s="21">
        <v>199</v>
      </c>
      <c r="O9" s="112">
        <v>198.33</v>
      </c>
    </row>
    <row r="10" spans="1:15" ht="111.75" customHeight="1">
      <c r="A10" s="45" t="s">
        <v>219</v>
      </c>
      <c r="B10" s="45" t="s">
        <v>31</v>
      </c>
      <c r="C10" s="42" t="s">
        <v>222</v>
      </c>
      <c r="D10" s="42" t="s">
        <v>2</v>
      </c>
      <c r="E10" s="21">
        <v>250</v>
      </c>
      <c r="F10" s="21">
        <v>200</v>
      </c>
      <c r="G10" s="21">
        <v>330</v>
      </c>
      <c r="H10" s="21"/>
      <c r="I10" s="21"/>
      <c r="J10" s="20">
        <f t="shared" si="0"/>
        <v>3</v>
      </c>
      <c r="K10" s="22">
        <f t="shared" si="1"/>
        <v>0.2522091740116154</v>
      </c>
      <c r="L10" s="59">
        <f t="shared" si="2"/>
        <v>260</v>
      </c>
      <c r="M10" s="57">
        <f aca="true" t="shared" si="3" ref="M10:M16">L10</f>
        <v>260</v>
      </c>
      <c r="N10" s="21">
        <v>286</v>
      </c>
      <c r="O10" s="113">
        <v>272</v>
      </c>
    </row>
    <row r="11" spans="1:15" ht="110.25" customHeight="1">
      <c r="A11" s="45" t="s">
        <v>220</v>
      </c>
      <c r="B11" s="45" t="s">
        <v>31</v>
      </c>
      <c r="C11" s="42" t="s">
        <v>223</v>
      </c>
      <c r="D11" s="42" t="s">
        <v>2</v>
      </c>
      <c r="E11" s="21">
        <v>300</v>
      </c>
      <c r="F11" s="21">
        <v>350</v>
      </c>
      <c r="G11" s="21">
        <v>490</v>
      </c>
      <c r="H11" s="21"/>
      <c r="I11" s="21"/>
      <c r="J11" s="20">
        <f t="shared" si="0"/>
        <v>3</v>
      </c>
      <c r="K11" s="22">
        <f t="shared" si="1"/>
        <v>0.25918046846831855</v>
      </c>
      <c r="L11" s="59">
        <f t="shared" si="2"/>
        <v>380</v>
      </c>
      <c r="M11" s="57">
        <f t="shared" si="3"/>
        <v>380</v>
      </c>
      <c r="N11" s="21">
        <v>340</v>
      </c>
      <c r="O11" s="113">
        <v>362</v>
      </c>
    </row>
    <row r="12" spans="1:15" ht="112.5" customHeight="1">
      <c r="A12" s="45" t="s">
        <v>215</v>
      </c>
      <c r="B12" s="45" t="s">
        <v>31</v>
      </c>
      <c r="C12" s="42" t="s">
        <v>224</v>
      </c>
      <c r="D12" s="42" t="s">
        <v>2</v>
      </c>
      <c r="E12" s="21">
        <v>300</v>
      </c>
      <c r="F12" s="21">
        <v>340</v>
      </c>
      <c r="G12" s="21">
        <v>370</v>
      </c>
      <c r="H12" s="21"/>
      <c r="I12" s="21"/>
      <c r="J12" s="20">
        <f t="shared" si="0"/>
        <v>3</v>
      </c>
      <c r="K12" s="22">
        <f t="shared" si="1"/>
        <v>0.10431340349359149</v>
      </c>
      <c r="L12" s="59">
        <f t="shared" si="2"/>
        <v>336.66666666666663</v>
      </c>
      <c r="M12" s="57">
        <f t="shared" si="3"/>
        <v>336.66666666666663</v>
      </c>
      <c r="N12" s="21">
        <v>320</v>
      </c>
      <c r="O12" s="113">
        <v>312</v>
      </c>
    </row>
    <row r="13" spans="1:15" ht="95.25" customHeight="1">
      <c r="A13" s="45" t="s">
        <v>149</v>
      </c>
      <c r="B13" s="45" t="s">
        <v>31</v>
      </c>
      <c r="C13" s="42" t="s">
        <v>150</v>
      </c>
      <c r="D13" s="42" t="s">
        <v>3</v>
      </c>
      <c r="E13" s="21">
        <v>350</v>
      </c>
      <c r="F13" s="21">
        <v>300</v>
      </c>
      <c r="G13" s="21">
        <v>380</v>
      </c>
      <c r="H13" s="21"/>
      <c r="I13" s="21"/>
      <c r="J13" s="20">
        <f t="shared" si="0"/>
        <v>3</v>
      </c>
      <c r="K13" s="22">
        <f t="shared" si="1"/>
        <v>0.11771219080565186</v>
      </c>
      <c r="L13" s="59">
        <f t="shared" si="2"/>
        <v>343.3333333333333</v>
      </c>
      <c r="M13" s="57">
        <f t="shared" si="3"/>
        <v>343.3333333333333</v>
      </c>
      <c r="N13" s="21">
        <v>334.8</v>
      </c>
      <c r="O13" s="113">
        <v>371.2</v>
      </c>
    </row>
    <row r="14" spans="1:15" s="26" customFormat="1" ht="101.25" customHeight="1">
      <c r="A14" s="45" t="s">
        <v>149</v>
      </c>
      <c r="B14" s="45" t="s">
        <v>31</v>
      </c>
      <c r="C14" s="42" t="s">
        <v>151</v>
      </c>
      <c r="D14" s="42" t="s">
        <v>3</v>
      </c>
      <c r="E14" s="21">
        <v>580</v>
      </c>
      <c r="F14" s="21">
        <v>400</v>
      </c>
      <c r="G14" s="21">
        <v>450</v>
      </c>
      <c r="H14" s="21"/>
      <c r="I14" s="21"/>
      <c r="J14" s="20">
        <f t="shared" si="0"/>
        <v>3</v>
      </c>
      <c r="K14" s="22">
        <f t="shared" si="1"/>
        <v>0.19492810999673202</v>
      </c>
      <c r="L14" s="59">
        <f t="shared" si="2"/>
        <v>476.66666666666663</v>
      </c>
      <c r="M14" s="57">
        <f t="shared" si="3"/>
        <v>476.66666666666663</v>
      </c>
      <c r="N14" s="21">
        <v>387.8</v>
      </c>
      <c r="O14" s="113">
        <v>448</v>
      </c>
    </row>
    <row r="15" spans="1:15" s="26" customFormat="1" ht="104.25" customHeight="1">
      <c r="A15" s="45" t="s">
        <v>149</v>
      </c>
      <c r="B15" s="45" t="s">
        <v>31</v>
      </c>
      <c r="C15" s="42" t="s">
        <v>152</v>
      </c>
      <c r="D15" s="42" t="s">
        <v>3</v>
      </c>
      <c r="E15" s="21">
        <v>380</v>
      </c>
      <c r="F15" s="21">
        <v>330</v>
      </c>
      <c r="G15" s="21">
        <v>330</v>
      </c>
      <c r="H15" s="21"/>
      <c r="I15" s="21"/>
      <c r="J15" s="20">
        <f t="shared" si="0"/>
        <v>3</v>
      </c>
      <c r="K15" s="22">
        <f t="shared" si="1"/>
        <v>0.0832716734408114</v>
      </c>
      <c r="L15" s="59">
        <f t="shared" si="2"/>
        <v>346.66666666666663</v>
      </c>
      <c r="M15" s="57">
        <f t="shared" si="3"/>
        <v>346.66666666666663</v>
      </c>
      <c r="N15" s="21">
        <v>327.8</v>
      </c>
      <c r="O15" s="113">
        <v>346</v>
      </c>
    </row>
    <row r="16" spans="1:15" ht="103.5" customHeight="1">
      <c r="A16" s="45" t="s">
        <v>147</v>
      </c>
      <c r="B16" s="45" t="s">
        <v>31</v>
      </c>
      <c r="C16" s="42" t="s">
        <v>148</v>
      </c>
      <c r="D16" s="42" t="s">
        <v>4</v>
      </c>
      <c r="E16" s="21">
        <v>170</v>
      </c>
      <c r="F16" s="21">
        <v>250</v>
      </c>
      <c r="G16" s="21">
        <v>195</v>
      </c>
      <c r="H16" s="21"/>
      <c r="I16" s="21"/>
      <c r="J16" s="20">
        <f t="shared" si="0"/>
        <v>3</v>
      </c>
      <c r="K16" s="22">
        <f t="shared" si="1"/>
        <v>0.19964275053347438</v>
      </c>
      <c r="L16" s="59">
        <f t="shared" si="2"/>
        <v>205</v>
      </c>
      <c r="M16" s="57">
        <f t="shared" si="3"/>
        <v>205</v>
      </c>
      <c r="N16" s="21">
        <v>173.4</v>
      </c>
      <c r="O16" s="113">
        <v>181.25</v>
      </c>
    </row>
    <row r="17" spans="1:14" ht="24.75" customHeight="1">
      <c r="A17" s="75"/>
      <c r="B17" s="75"/>
      <c r="C17" s="76"/>
      <c r="D17" s="76"/>
      <c r="E17" s="77"/>
      <c r="F17" s="77"/>
      <c r="G17" s="77"/>
      <c r="H17" s="77"/>
      <c r="I17" s="77"/>
      <c r="J17" s="78"/>
      <c r="K17" s="79"/>
      <c r="L17" s="77"/>
      <c r="M17" s="77"/>
      <c r="N17" s="77"/>
    </row>
    <row r="18" spans="1:12" s="17" customFormat="1" ht="36.75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</row>
    <row r="19" spans="1:12" s="17" customFormat="1" ht="48" customHeight="1">
      <c r="A19" s="276" t="s">
        <v>228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</row>
    <row r="20" spans="1:4" s="17" customFormat="1" ht="13.5" customHeight="1">
      <c r="A20" s="16"/>
      <c r="B20" s="16"/>
      <c r="C20" s="16"/>
      <c r="D20" s="16"/>
    </row>
    <row r="21" spans="1:4" s="17" customFormat="1" ht="13.5">
      <c r="A21" s="16"/>
      <c r="B21" s="16"/>
      <c r="C21" s="16"/>
      <c r="D21" s="16"/>
    </row>
    <row r="22" spans="1:4" s="17" customFormat="1" ht="13.5">
      <c r="A22" s="16"/>
      <c r="B22" s="16"/>
      <c r="C22" s="16"/>
      <c r="D22" s="16"/>
    </row>
    <row r="23" spans="1:4" s="17" customFormat="1" ht="13.5">
      <c r="A23" s="16"/>
      <c r="B23" s="16"/>
      <c r="C23" s="16"/>
      <c r="D23" s="16"/>
    </row>
    <row r="24" spans="1:4" s="17" customFormat="1" ht="13.5">
      <c r="A24" s="16"/>
      <c r="B24" s="16"/>
      <c r="C24" s="16"/>
      <c r="D24" s="16"/>
    </row>
    <row r="25" spans="1:4" s="17" customFormat="1" ht="13.5">
      <c r="A25" s="16"/>
      <c r="B25" s="16"/>
      <c r="C25" s="16"/>
      <c r="D25" s="16"/>
    </row>
    <row r="26" spans="1:4" s="17" customFormat="1" ht="13.5">
      <c r="A26" s="16"/>
      <c r="B26" s="16"/>
      <c r="C26" s="16"/>
      <c r="D26" s="16"/>
    </row>
    <row r="27" spans="1:4" s="17" customFormat="1" ht="13.5">
      <c r="A27" s="16"/>
      <c r="B27" s="16"/>
      <c r="C27" s="16"/>
      <c r="D27" s="16"/>
    </row>
    <row r="28" spans="1:4" s="17" customFormat="1" ht="13.5">
      <c r="A28" s="16"/>
      <c r="B28" s="16"/>
      <c r="C28" s="16"/>
      <c r="D28" s="16"/>
    </row>
  </sheetData>
  <sheetProtection/>
  <mergeCells count="21">
    <mergeCell ref="J2:K2"/>
    <mergeCell ref="A3:L3"/>
    <mergeCell ref="A5:A7"/>
    <mergeCell ref="B5:B7"/>
    <mergeCell ref="C5:C7"/>
    <mergeCell ref="F6:F7"/>
    <mergeCell ref="O5:O7"/>
    <mergeCell ref="M5:M7"/>
    <mergeCell ref="A8:N8"/>
    <mergeCell ref="K5:K7"/>
    <mergeCell ref="H6:H7"/>
    <mergeCell ref="I6:I7"/>
    <mergeCell ref="J5:J7"/>
    <mergeCell ref="G6:G7"/>
    <mergeCell ref="A19:L19"/>
    <mergeCell ref="E6:E7"/>
    <mergeCell ref="D5:D7"/>
    <mergeCell ref="L5:L7"/>
    <mergeCell ref="E5:I5"/>
    <mergeCell ref="N5:N7"/>
    <mergeCell ref="A18:L18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PageLayoutView="0" workbookViewId="0" topLeftCell="B3">
      <selection activeCell="M26" sqref="M26"/>
    </sheetView>
  </sheetViews>
  <sheetFormatPr defaultColWidth="9.140625" defaultRowHeight="15"/>
  <cols>
    <col min="1" max="1" width="15.00390625" style="33" customWidth="1"/>
    <col min="2" max="2" width="9.28125" style="33" customWidth="1"/>
    <col min="3" max="3" width="20.7109375" style="33" customWidth="1"/>
    <col min="4" max="4" width="11.28125" style="33" customWidth="1"/>
    <col min="5" max="5" width="14.140625" style="33" customWidth="1"/>
    <col min="6" max="14" width="11.7109375" style="33" customWidth="1"/>
    <col min="15" max="15" width="8.7109375" style="33" customWidth="1"/>
    <col min="16" max="16" width="9.57421875" style="33" customWidth="1"/>
    <col min="17" max="17" width="15.57421875" style="36" customWidth="1"/>
    <col min="18" max="19" width="11.8515625" style="36" customWidth="1"/>
    <col min="20" max="16384" width="9.140625" style="33" customWidth="1"/>
  </cols>
  <sheetData>
    <row r="1" spans="1:17" ht="12">
      <c r="A1" s="31"/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285"/>
      <c r="P1" s="285"/>
      <c r="Q1" s="285"/>
    </row>
    <row r="2" spans="1:19" ht="12">
      <c r="A2" s="31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7" ht="12">
      <c r="A3" s="31"/>
      <c r="B3" s="31"/>
      <c r="C3" s="31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285" t="s">
        <v>78</v>
      </c>
      <c r="P3" s="285"/>
      <c r="Q3" s="285"/>
    </row>
    <row r="4" spans="1:17" s="36" customFormat="1" ht="33.75" customHeight="1">
      <c r="A4" s="284" t="s">
        <v>301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9" s="35" customFormat="1" ht="1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20" s="36" customFormat="1" ht="30" customHeight="1">
      <c r="A6" s="286" t="s">
        <v>52</v>
      </c>
      <c r="B6" s="286" t="s">
        <v>30</v>
      </c>
      <c r="C6" s="286" t="s">
        <v>51</v>
      </c>
      <c r="D6" s="286" t="s">
        <v>17</v>
      </c>
      <c r="E6" s="294" t="s">
        <v>64</v>
      </c>
      <c r="F6" s="295"/>
      <c r="G6" s="295"/>
      <c r="H6" s="295"/>
      <c r="I6" s="295"/>
      <c r="J6" s="295"/>
      <c r="K6" s="295"/>
      <c r="L6" s="295"/>
      <c r="M6" s="295"/>
      <c r="N6" s="295"/>
      <c r="O6" s="286" t="s">
        <v>54</v>
      </c>
      <c r="P6" s="286" t="s">
        <v>55</v>
      </c>
      <c r="Q6" s="278" t="s">
        <v>266</v>
      </c>
      <c r="R6" s="296" t="s">
        <v>300</v>
      </c>
      <c r="S6" s="289" t="s">
        <v>276</v>
      </c>
      <c r="T6" s="173" t="s">
        <v>277</v>
      </c>
    </row>
    <row r="7" spans="1:20" ht="15" customHeight="1">
      <c r="A7" s="287"/>
      <c r="B7" s="287"/>
      <c r="C7" s="287"/>
      <c r="D7" s="287"/>
      <c r="E7" s="238" t="s">
        <v>363</v>
      </c>
      <c r="F7" s="238" t="s">
        <v>327</v>
      </c>
      <c r="G7" s="238" t="s">
        <v>328</v>
      </c>
      <c r="H7" s="238" t="s">
        <v>379</v>
      </c>
      <c r="I7" s="150"/>
      <c r="J7" s="150"/>
      <c r="K7" s="150"/>
      <c r="L7" s="150"/>
      <c r="M7" s="238" t="s">
        <v>331</v>
      </c>
      <c r="N7" s="238" t="s">
        <v>332</v>
      </c>
      <c r="O7" s="291"/>
      <c r="P7" s="291"/>
      <c r="Q7" s="288"/>
      <c r="R7" s="297"/>
      <c r="S7" s="290"/>
      <c r="T7" s="173"/>
    </row>
    <row r="8" spans="1:20" ht="99" customHeight="1">
      <c r="A8" s="287"/>
      <c r="B8" s="287"/>
      <c r="C8" s="287"/>
      <c r="D8" s="287"/>
      <c r="E8" s="244"/>
      <c r="F8" s="244"/>
      <c r="G8" s="243"/>
      <c r="H8" s="243"/>
      <c r="I8" s="151" t="s">
        <v>380</v>
      </c>
      <c r="J8" s="151" t="s">
        <v>329</v>
      </c>
      <c r="K8" s="151" t="s">
        <v>330</v>
      </c>
      <c r="L8" s="151" t="s">
        <v>381</v>
      </c>
      <c r="M8" s="243"/>
      <c r="N8" s="243"/>
      <c r="O8" s="291"/>
      <c r="P8" s="291"/>
      <c r="Q8" s="288"/>
      <c r="R8" s="297"/>
      <c r="S8" s="290"/>
      <c r="T8" s="173"/>
    </row>
    <row r="9" spans="1:18" ht="33.75" customHeight="1">
      <c r="A9" s="298" t="s">
        <v>269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</row>
    <row r="10" spans="1:20" s="36" customFormat="1" ht="36" customHeight="1">
      <c r="A10" s="37" t="s">
        <v>79</v>
      </c>
      <c r="B10" s="37" t="s">
        <v>31</v>
      </c>
      <c r="C10" s="6" t="s">
        <v>249</v>
      </c>
      <c r="D10" s="6" t="s">
        <v>7</v>
      </c>
      <c r="E10" s="5">
        <v>130</v>
      </c>
      <c r="F10" s="5"/>
      <c r="G10" s="5"/>
      <c r="H10" s="5">
        <v>133.25</v>
      </c>
      <c r="I10" s="5">
        <v>137.95</v>
      </c>
      <c r="J10" s="5"/>
      <c r="K10" s="5"/>
      <c r="L10" s="5"/>
      <c r="M10" s="5"/>
      <c r="N10" s="5"/>
      <c r="O10" s="6">
        <f aca="true" t="shared" si="0" ref="O10:O15">COUNT(E10:N10)</f>
        <v>3</v>
      </c>
      <c r="P10" s="7">
        <f aca="true" t="shared" si="1" ref="P10:P15">STDEVA(E10:N10)/(SUM(E10:N10)/COUNTIF(E10:N10,"&gt;0"))</f>
        <v>0.029887672171922806</v>
      </c>
      <c r="Q10" s="60">
        <f aca="true" t="shared" si="2" ref="Q10:Q15">1/O10*(SUM(E10:N10))</f>
        <v>133.73333333333332</v>
      </c>
      <c r="R10" s="58">
        <f aca="true" t="shared" si="3" ref="R10:R15">Q10</f>
        <v>133.73333333333332</v>
      </c>
      <c r="S10" s="5">
        <v>148.67</v>
      </c>
      <c r="T10" s="125">
        <v>161.67</v>
      </c>
    </row>
    <row r="11" spans="1:20" ht="27" customHeight="1">
      <c r="A11" s="37" t="s">
        <v>80</v>
      </c>
      <c r="B11" s="37" t="s">
        <v>31</v>
      </c>
      <c r="C11" s="6" t="s">
        <v>216</v>
      </c>
      <c r="D11" s="6" t="s">
        <v>7</v>
      </c>
      <c r="E11" s="5">
        <v>120</v>
      </c>
      <c r="F11" s="5"/>
      <c r="G11" s="5"/>
      <c r="H11" s="5"/>
      <c r="I11" s="169">
        <v>118.65</v>
      </c>
      <c r="J11" s="5"/>
      <c r="K11" s="5"/>
      <c r="L11" s="5">
        <v>146.19</v>
      </c>
      <c r="M11" s="5"/>
      <c r="N11" s="5"/>
      <c r="O11" s="6">
        <f t="shared" si="0"/>
        <v>3</v>
      </c>
      <c r="P11" s="7">
        <f t="shared" si="1"/>
        <v>0.12102584698270254</v>
      </c>
      <c r="Q11" s="60">
        <f t="shared" si="2"/>
        <v>128.28</v>
      </c>
      <c r="R11" s="58">
        <f t="shared" si="3"/>
        <v>128.28</v>
      </c>
      <c r="S11" s="5">
        <v>135</v>
      </c>
      <c r="T11" s="126">
        <v>156.67</v>
      </c>
    </row>
    <row r="12" spans="1:20" s="38" customFormat="1" ht="21" customHeight="1">
      <c r="A12" s="37" t="s">
        <v>81</v>
      </c>
      <c r="B12" s="37" t="s">
        <v>31</v>
      </c>
      <c r="C12" s="6" t="s">
        <v>216</v>
      </c>
      <c r="D12" s="6" t="s">
        <v>7</v>
      </c>
      <c r="E12" s="5">
        <v>95</v>
      </c>
      <c r="F12" s="5"/>
      <c r="G12" s="5"/>
      <c r="H12" s="5"/>
      <c r="I12" s="169">
        <v>83.91</v>
      </c>
      <c r="J12" s="5"/>
      <c r="K12" s="5"/>
      <c r="L12" s="5">
        <v>105.32</v>
      </c>
      <c r="M12" s="5"/>
      <c r="N12" s="5"/>
      <c r="O12" s="6">
        <f t="shared" si="0"/>
        <v>3</v>
      </c>
      <c r="P12" s="7">
        <f t="shared" si="1"/>
        <v>0.11301383534699758</v>
      </c>
      <c r="Q12" s="60">
        <f t="shared" si="2"/>
        <v>94.74333333333334</v>
      </c>
      <c r="R12" s="58">
        <f t="shared" si="3"/>
        <v>94.74333333333334</v>
      </c>
      <c r="S12" s="5">
        <v>109.33</v>
      </c>
      <c r="T12" s="126">
        <v>109.04</v>
      </c>
    </row>
    <row r="13" spans="1:20" ht="33.75" customHeight="1">
      <c r="A13" s="37" t="s">
        <v>83</v>
      </c>
      <c r="B13" s="37" t="s">
        <v>31</v>
      </c>
      <c r="C13" s="6" t="s">
        <v>218</v>
      </c>
      <c r="D13" s="6" t="s">
        <v>7</v>
      </c>
      <c r="E13" s="5">
        <v>85</v>
      </c>
      <c r="F13" s="5">
        <v>61.43</v>
      </c>
      <c r="G13" s="5"/>
      <c r="H13" s="5"/>
      <c r="I13" s="169">
        <v>65.59</v>
      </c>
      <c r="J13" s="5"/>
      <c r="K13" s="5"/>
      <c r="L13" s="5">
        <v>84.7</v>
      </c>
      <c r="M13" s="5"/>
      <c r="N13" s="5"/>
      <c r="O13" s="6">
        <f t="shared" si="0"/>
        <v>4</v>
      </c>
      <c r="P13" s="7">
        <f t="shared" si="1"/>
        <v>0.1676699519077904</v>
      </c>
      <c r="Q13" s="60">
        <f t="shared" si="2"/>
        <v>74.18</v>
      </c>
      <c r="R13" s="58">
        <f t="shared" si="3"/>
        <v>74.18</v>
      </c>
      <c r="S13" s="5">
        <v>100.67</v>
      </c>
      <c r="T13" s="126">
        <v>101.55</v>
      </c>
    </row>
    <row r="14" spans="1:20" s="36" customFormat="1" ht="27" customHeight="1">
      <c r="A14" s="37" t="s">
        <v>84</v>
      </c>
      <c r="B14" s="37" t="s">
        <v>31</v>
      </c>
      <c r="C14" s="6" t="s">
        <v>216</v>
      </c>
      <c r="D14" s="6" t="s">
        <v>7</v>
      </c>
      <c r="E14" s="5">
        <v>95</v>
      </c>
      <c r="F14" s="5"/>
      <c r="G14" s="5"/>
      <c r="H14" s="5"/>
      <c r="I14" s="169"/>
      <c r="J14" s="5">
        <v>72</v>
      </c>
      <c r="K14" s="5">
        <v>85</v>
      </c>
      <c r="L14" s="5"/>
      <c r="M14" s="5"/>
      <c r="N14" s="5">
        <v>120.75</v>
      </c>
      <c r="O14" s="6">
        <f t="shared" si="0"/>
        <v>4</v>
      </c>
      <c r="P14" s="7">
        <f t="shared" si="1"/>
        <v>0.22156630732164728</v>
      </c>
      <c r="Q14" s="60">
        <f t="shared" si="2"/>
        <v>93.1875</v>
      </c>
      <c r="R14" s="58">
        <f t="shared" si="3"/>
        <v>93.1875</v>
      </c>
      <c r="S14" s="5">
        <v>90.33</v>
      </c>
      <c r="T14" s="126">
        <v>98.33</v>
      </c>
    </row>
    <row r="15" spans="1:20" s="36" customFormat="1" ht="35.25" customHeight="1">
      <c r="A15" s="37" t="s">
        <v>85</v>
      </c>
      <c r="B15" s="37" t="s">
        <v>31</v>
      </c>
      <c r="C15" s="6" t="s">
        <v>216</v>
      </c>
      <c r="D15" s="6" t="s">
        <v>7</v>
      </c>
      <c r="E15" s="5">
        <v>150</v>
      </c>
      <c r="F15" s="5"/>
      <c r="G15" s="5">
        <v>99.76</v>
      </c>
      <c r="H15" s="5"/>
      <c r="I15" s="169"/>
      <c r="J15" s="5"/>
      <c r="K15" s="5"/>
      <c r="L15" s="5">
        <v>134.31</v>
      </c>
      <c r="M15" s="5">
        <v>108.92</v>
      </c>
      <c r="N15" s="5"/>
      <c r="O15" s="6">
        <f t="shared" si="0"/>
        <v>4</v>
      </c>
      <c r="P15" s="7">
        <f t="shared" si="1"/>
        <v>0.1870870168179443</v>
      </c>
      <c r="Q15" s="60">
        <f t="shared" si="2"/>
        <v>123.2475</v>
      </c>
      <c r="R15" s="58">
        <f t="shared" si="3"/>
        <v>123.2475</v>
      </c>
      <c r="S15" s="5">
        <v>145</v>
      </c>
      <c r="T15" s="126">
        <v>141.71</v>
      </c>
    </row>
    <row r="16" spans="1:19" ht="12">
      <c r="A16" s="31"/>
      <c r="B16" s="31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8" ht="14.25">
      <c r="A17" s="292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</row>
    <row r="18" spans="1:19" ht="12">
      <c r="A18" s="31"/>
      <c r="B18" s="31"/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">
      <c r="A19" s="31"/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">
      <c r="A20" s="31"/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">
      <c r="A21" s="31"/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">
      <c r="A22" s="31"/>
      <c r="B22" s="31"/>
      <c r="C22" s="31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">
      <c r="A23" s="31"/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">
      <c r="A24" s="31"/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">
      <c r="A25" s="31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">
      <c r="A26" s="31"/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">
      <c r="A27" s="31"/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">
      <c r="A28" s="31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">
      <c r="A29" s="31"/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">
      <c r="A30" s="31"/>
      <c r="B30" s="31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">
      <c r="A31" s="31"/>
      <c r="B31" s="31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</sheetData>
  <sheetProtection/>
  <mergeCells count="22">
    <mergeCell ref="A17:R17"/>
    <mergeCell ref="F7:F8"/>
    <mergeCell ref="C6:C8"/>
    <mergeCell ref="E6:N6"/>
    <mergeCell ref="P6:P8"/>
    <mergeCell ref="R6:R8"/>
    <mergeCell ref="G7:G8"/>
    <mergeCell ref="A9:R9"/>
    <mergeCell ref="T6:T8"/>
    <mergeCell ref="Q6:Q8"/>
    <mergeCell ref="E7:E8"/>
    <mergeCell ref="M7:M8"/>
    <mergeCell ref="S6:S8"/>
    <mergeCell ref="O6:O8"/>
    <mergeCell ref="H7:H8"/>
    <mergeCell ref="O1:Q1"/>
    <mergeCell ref="O3:Q3"/>
    <mergeCell ref="A4:Q4"/>
    <mergeCell ref="A6:A8"/>
    <mergeCell ref="B6:B8"/>
    <mergeCell ref="N7:N8"/>
    <mergeCell ref="D6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rybalko_ov</cp:lastModifiedBy>
  <cp:lastPrinted>2021-06-23T13:21:15Z</cp:lastPrinted>
  <dcterms:created xsi:type="dcterms:W3CDTF">2014-05-12T08:05:33Z</dcterms:created>
  <dcterms:modified xsi:type="dcterms:W3CDTF">2021-07-01T10:22:25Z</dcterms:modified>
  <cp:category/>
  <cp:version/>
  <cp:contentType/>
  <cp:contentStatus/>
</cp:coreProperties>
</file>